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здел 1" sheetId="1" r:id="rId1"/>
    <sheet name="раздел 2" sheetId="2" r:id="rId2"/>
  </sheets>
  <definedNames>
    <definedName name="_xlnm.Print_Area" localSheetId="0">'раздел 1'!$A$1:$N$114</definedName>
  </definedNames>
  <calcPr fullCalcOnLoad="1"/>
</workbook>
</file>

<file path=xl/sharedStrings.xml><?xml version="1.0" encoding="utf-8"?>
<sst xmlns="http://schemas.openxmlformats.org/spreadsheetml/2006/main" count="275" uniqueCount="181">
  <si>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</si>
  <si>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</si>
  <si>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</si>
  <si>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 &lt;3&gt;</t>
  </si>
  <si>
    <t>Аналитический код &lt;4&gt;</t>
  </si>
  <si>
    <t>Сумма</t>
  </si>
  <si>
    <t>за пределами планового периода</t>
  </si>
  <si>
    <t>Остаток средств на начало текущего финансового года &lt;5&gt;</t>
  </si>
  <si>
    <t>x</t>
  </si>
  <si>
    <t>Остаток средств на конец текущего финансового года &lt;5&gt;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</si>
  <si>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</si>
  <si>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</si>
  <si>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</si>
  <si>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</si>
  <si>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 xml:space="preserve">субсидии на финансовое обеспечение выполнения муниципального задания </t>
  </si>
  <si>
    <t xml:space="preserve">доходы от оказания услуг (выполнения работ) на платной основе и от иной приносящей доход деятельности </t>
  </si>
  <si>
    <t>возмещение расходов, понесенных в связи с эксплуатацией муниципального имущества, закрепленного на праве оперативного управления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</si>
  <si>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</si>
  <si>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</si>
  <si>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</si>
  <si>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</si>
  <si>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</si>
  <si>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</si>
  <si>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прочие поступления, всего &lt;6&gt;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</si>
  <si>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</si>
  <si>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</si>
  <si>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</si>
  <si>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</si>
  <si>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</si>
  <si>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</si>
  <si>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</si>
  <si>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</si>
  <si>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</si>
  <si>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</si>
  <si>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r>
      <t>социальное обеспечение и иные выплаты населению,</t>
    </r>
    <r>
      <rPr>
        <sz val="12"/>
        <rFont val="Times New Roman"/>
        <family val="1"/>
      </rPr>
      <t>всего</t>
    </r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</si>
  <si>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</si>
  <si>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</si>
  <si>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</t>
  </si>
  <si>
    <t xml:space="preserve"> в пользу граждан в целях их</t>
  </si>
  <si>
    <t xml:space="preserve"> социального обеспечения</t>
  </si>
  <si>
    <t>выплата стипендий</t>
  </si>
  <si>
    <t>премии и гранты</t>
  </si>
  <si>
    <t>иные выплаты населению</t>
  </si>
  <si>
    <t>уплата налогов, сборов и иных платежей, всего</t>
  </si>
  <si>
    <t>налог на имущество организаций и земельный налог</t>
  </si>
  <si>
    <t>прочие налоги, сборы</t>
  </si>
  <si>
    <t>уплата иных платежей</t>
  </si>
  <si>
    <t>безвозмездные перечисления организациям и физическим лицам, всего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</si>
  <si>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</si>
  <si>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</si>
  <si>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</t>
  </si>
  <si>
    <t>расходы на закупку товаров, работ, услуг, всего &lt;7&gt;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</si>
  <si>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</si>
  <si>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</si>
  <si>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</si>
  <si>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</si>
  <si>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</si>
  <si>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</si>
  <si>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</si>
  <si>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Выплаты, уменьшающие доход, всего &lt;8&gt;</t>
  </si>
  <si>
    <t>налог на прибыль &lt;8&gt;</t>
  </si>
  <si>
    <t>налог на добавленную стоимость &lt;8&gt;</t>
  </si>
  <si>
    <t>прочие налоги, уменьшающие доход &lt;8&gt;</t>
  </si>
  <si>
    <t>Прочие выплаты, всего &lt;9&gt;</t>
  </si>
  <si>
    <t>возврат в бюджет средств субсидии</t>
  </si>
  <si>
    <t>610(620)</t>
  </si>
  <si>
    <t>Раздел 2. Сведения по выплатам на закупки товаров, работ, услуг &lt;10&gt;</t>
  </si>
  <si>
    <t>№п/п</t>
  </si>
  <si>
    <t>Коды строк</t>
  </si>
  <si>
    <t>Год начала закупки</t>
  </si>
  <si>
    <t>Выплаты на закупку товаров, работ, услуг, всего &lt;11&gt;</t>
  </si>
  <si>
    <t>1.1.</t>
  </si>
  <si>
    <r>
      <t xml:space="preserve">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нужд»(далее - Федеральный закон № 44-ФЗ) и Федерального закона от 18 июля 2011 г. № 223-ФЗ «О закупках товаров, работ, услуг отдельными видами юридических лиц»(далее - Федеральный закон №223-ФЗ) </t>
    </r>
    <r>
      <rPr>
        <sz val="10"/>
        <rFont val="Times New Roman"/>
        <family val="1"/>
      </rPr>
      <t>&lt;12&gt;</t>
    </r>
  </si>
  <si>
    <t>1.2.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</si>
  <si>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закона№ 44-ФЗ и Федерального закона№ 223-ФЗ </t>
    </r>
    <r>
      <rPr>
        <sz val="10"/>
        <rFont val="Times New Roman"/>
        <family val="1"/>
      </rPr>
      <t>&lt;12&gt;</t>
    </r>
  </si>
  <si>
    <t>1.3.</t>
  </si>
  <si>
    <r>
      <t xml:space="preserve">по контрактам (договорам), заключенным до начала текущего финансового года с учетом требований Федерального закона№ 44-ФЗ и Федерального закона№ 223-ФЗ </t>
    </r>
    <r>
      <rPr>
        <sz val="10"/>
        <rFont val="Times New Roman"/>
        <family val="1"/>
      </rPr>
      <t>&lt;13&gt;</t>
    </r>
  </si>
  <si>
    <t>1.4.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</si>
  <si>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закона№ 44-ФЗ и Федерального закона№ 223-ФЗ </t>
    </r>
    <r>
      <rPr>
        <sz val="10"/>
        <rFont val="Times New Roman"/>
        <family val="1"/>
      </rPr>
      <t>&lt;13&gt;</t>
    </r>
  </si>
  <si>
    <t>за счет субсидий, предоставляемых на финансовое обеспечение выполнения муниципального задания</t>
  </si>
  <si>
    <t>1.4.1.1.</t>
  </si>
  <si>
    <t>в соответствии с Федеральным законом№ 44-ФЗ</t>
  </si>
  <si>
    <t>1.4.1.2.</t>
  </si>
  <si>
    <t>в соответствии с Федеральным законом№ 223-ФЗ &lt;14&gt;</t>
  </si>
  <si>
    <t>1.4.2.</t>
  </si>
  <si>
    <t>за счет субсидий, предоставляемых бюджетным и автономным учреждениям на иные цели</t>
  </si>
  <si>
    <t>1.4.2.1</t>
  </si>
  <si>
    <t>в соответствии с Федеральным законом № 44-ФЗ</t>
  </si>
  <si>
    <t>1.4.2.2.</t>
  </si>
  <si>
    <t>в соответствии с Федеральным законом № 223-ФЗ &lt;14&gt;</t>
  </si>
  <si>
    <t>1.4.3.</t>
  </si>
  <si>
    <t>за счет субсидий, предоставляемых на осуществление капитальных вложений &lt;15&gt;</t>
  </si>
  <si>
    <t>1.4.4.</t>
  </si>
  <si>
    <t>за счет средств обязательного медицинского страхования</t>
  </si>
  <si>
    <t>1.4.4.1.</t>
  </si>
  <si>
    <t>в соответствии с Федеральным законом N 44-ФЗ</t>
  </si>
  <si>
    <t>1.4.4.2.</t>
  </si>
  <si>
    <t>в соответствии с Федеральным законом N 223-ФЗ &lt;14&gt;</t>
  </si>
  <si>
    <t>1.4.5.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</si>
  <si>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</si>
  <si>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</si>
  <si>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</si>
  <si>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№ 223-ФЗ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</si>
  <si>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</si>
  <si>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&lt;16&gt;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</si>
  <si>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</si>
  <si>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</si>
  <si>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</si>
  <si>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0001</t>
  </si>
  <si>
    <t>0002</t>
  </si>
  <si>
    <t xml:space="preserve">    СОГЛАСОВАНО</t>
  </si>
  <si>
    <t xml:space="preserve">     (наименование должности уполномоченного лица главного распорядителя)                                                        </t>
  </si>
  <si>
    <t xml:space="preserve">     «_____» ______________ 20____ г.                                        </t>
  </si>
  <si>
    <t>223.1</t>
  </si>
  <si>
    <t>223.3</t>
  </si>
  <si>
    <t>223.4</t>
  </si>
  <si>
    <t>223.6</t>
  </si>
  <si>
    <t>223.7</t>
  </si>
  <si>
    <t>комунальные услуги всего</t>
  </si>
  <si>
    <t>оплата услуг отопления</t>
  </si>
  <si>
    <t>оплата услуг горячего водоснабжения</t>
  </si>
  <si>
    <t>оплата услуг холодного водоснабжения</t>
  </si>
  <si>
    <t>оплата услуг потребления электроэнергии</t>
  </si>
  <si>
    <t>оплата услуг водоснабжения</t>
  </si>
  <si>
    <t>транспортные услуги</t>
  </si>
  <si>
    <t>расходы по содержанию имущества</t>
  </si>
  <si>
    <t>содержание в чистоте имущества</t>
  </si>
  <si>
    <t>225.1</t>
  </si>
  <si>
    <t>другие расходы по содержанию имущества</t>
  </si>
  <si>
    <t>225.6</t>
  </si>
  <si>
    <t xml:space="preserve">прочие работы,услуги </t>
  </si>
  <si>
    <t>услуги по реализации питания</t>
  </si>
  <si>
    <t>226.4</t>
  </si>
  <si>
    <t>услуги по охране</t>
  </si>
  <si>
    <t>226.5</t>
  </si>
  <si>
    <t>225.3</t>
  </si>
  <si>
    <t>капитальный ремонт</t>
  </si>
  <si>
    <t>иные расходы,связанные с увеличением стоимости основных средств</t>
  </si>
  <si>
    <t>______________</t>
  </si>
  <si>
    <t>(подпись)</t>
  </si>
  <si>
    <t>(расшифровка подписи)</t>
  </si>
  <si>
    <t xml:space="preserve">             (должность)</t>
  </si>
  <si>
    <t>(фамилия, инициалы)</t>
  </si>
  <si>
    <t>(телефон)</t>
  </si>
  <si>
    <t xml:space="preserve">    «____» ______________ 20____ г.</t>
  </si>
  <si>
    <t xml:space="preserve">            (подпись)                                                                             (расшифровка подписи)          </t>
  </si>
  <si>
    <t>225.2</t>
  </si>
  <si>
    <t>текущий ремонт</t>
  </si>
  <si>
    <t>225.4</t>
  </si>
  <si>
    <t>противопожарные мероприятия</t>
  </si>
  <si>
    <t>226.7</t>
  </si>
  <si>
    <t>услуги в области информационных технологий</t>
  </si>
  <si>
    <t>226.10</t>
  </si>
  <si>
    <t>иные работы и услуги</t>
  </si>
  <si>
    <t>штрафы за нарушение законодательства о налогах и сборах</t>
  </si>
  <si>
    <t>услуги связи</t>
  </si>
  <si>
    <t>увеличение стоимости прочих материальных запасов</t>
  </si>
  <si>
    <t>увеличение стоимости  материальных запасов однократного применения</t>
  </si>
  <si>
    <t>увеличение стоимости строительных материальных запасов</t>
  </si>
  <si>
    <t>251-17-67</t>
  </si>
  <si>
    <t xml:space="preserve">        ( должность)</t>
  </si>
  <si>
    <t xml:space="preserve">    Исполнитель:  Руководитель экон.группы</t>
  </si>
  <si>
    <t>Гайнулина А.Ф.</t>
  </si>
  <si>
    <t xml:space="preserve">    Главный экономист Управления образования</t>
  </si>
  <si>
    <t>оплата коммунальных услуг</t>
  </si>
  <si>
    <t>223.8</t>
  </si>
  <si>
    <t>медицинские услуги и санитарно - эпидемиологические работы и услуги</t>
  </si>
  <si>
    <t>226.9</t>
  </si>
  <si>
    <t>увеличение стоимости мягкого инвентаря</t>
  </si>
  <si>
    <t xml:space="preserve">  </t>
  </si>
  <si>
    <t>внебюдж.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</si>
  <si>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</si>
  <si>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</si>
  <si>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</si>
  <si>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МЗ-20 лс</t>
  </si>
  <si>
    <t>ИНЫЕ-21лс</t>
  </si>
  <si>
    <t>Бюджет</t>
  </si>
  <si>
    <t>монтажные работы</t>
  </si>
  <si>
    <t xml:space="preserve">    И.о.директора МБОУ ДО "ЭБЦ "Эколог"</t>
  </si>
  <si>
    <t>О.В.Коровина</t>
  </si>
  <si>
    <t xml:space="preserve">     ___________________                                                                     А.А.Урманцева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</si>
</sst>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4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42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42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1" xfId="42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 indent="1"/>
    </xf>
    <xf numFmtId="0" fontId="3" fillId="0" borderId="11" xfId="0" applyFont="1" applyFill="1" applyBorder="1" applyAlignment="1">
      <alignment horizontal="left" vertical="top" wrapText="1" indent="1"/>
    </xf>
    <xf numFmtId="0" fontId="3" fillId="0" borderId="15" xfId="0" applyFont="1" applyFill="1" applyBorder="1" applyAlignment="1">
      <alignment horizontal="left" vertical="top" wrapText="1" indent="3"/>
    </xf>
    <xf numFmtId="0" fontId="3" fillId="0" borderId="11" xfId="0" applyFont="1" applyFill="1" applyBorder="1" applyAlignment="1">
      <alignment horizontal="left" vertical="top" wrapText="1" indent="3"/>
    </xf>
    <xf numFmtId="0" fontId="3" fillId="0" borderId="11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1" xfId="42" applyFill="1" applyBorder="1" applyAlignment="1" applyProtection="1">
      <alignment horizontal="left" vertical="top" wrapText="1" indent="1"/>
      <protection/>
    </xf>
    <xf numFmtId="0" fontId="4" fillId="0" borderId="11" xfId="0" applyFont="1" applyFill="1" applyBorder="1" applyAlignment="1">
      <alignment horizontal="left" vertical="top" wrapText="1" indent="3"/>
    </xf>
    <xf numFmtId="0" fontId="3" fillId="0" borderId="15" xfId="0" applyFont="1" applyFill="1" applyBorder="1" applyAlignment="1">
      <alignment horizontal="left" vertical="top" wrapText="1" indent="4"/>
    </xf>
    <xf numFmtId="0" fontId="3" fillId="0" borderId="11" xfId="0" applyFont="1" applyFill="1" applyBorder="1" applyAlignment="1">
      <alignment horizontal="left" vertical="top" wrapText="1" indent="4"/>
    </xf>
    <xf numFmtId="0" fontId="4" fillId="0" borderId="11" xfId="0" applyFont="1" applyFill="1" applyBorder="1" applyAlignment="1">
      <alignment horizontal="left" vertical="top" wrapText="1" indent="1"/>
    </xf>
    <xf numFmtId="0" fontId="3" fillId="0" borderId="15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wrapText="1"/>
    </xf>
    <xf numFmtId="0" fontId="5" fillId="0" borderId="11" xfId="42" applyFill="1" applyBorder="1" applyAlignment="1" applyProtection="1">
      <alignment horizontal="left" vertical="top" wrapText="1" indent="3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24" borderId="11" xfId="0" applyFont="1" applyFill="1" applyBorder="1" applyAlignment="1">
      <alignment horizontal="left" vertical="top" wrapText="1" indent="3"/>
    </xf>
    <xf numFmtId="0" fontId="0" fillId="23" borderId="0" xfId="0" applyFill="1" applyAlignment="1">
      <alignment/>
    </xf>
    <xf numFmtId="0" fontId="3" fillId="23" borderId="10" xfId="0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 vertical="top" wrapText="1"/>
    </xf>
    <xf numFmtId="4" fontId="3" fillId="23" borderId="10" xfId="0" applyNumberFormat="1" applyFont="1" applyFill="1" applyBorder="1" applyAlignment="1">
      <alignment horizontal="center" wrapText="1"/>
    </xf>
    <xf numFmtId="4" fontId="3" fillId="23" borderId="10" xfId="0" applyNumberFormat="1" applyFont="1" applyFill="1" applyBorder="1" applyAlignment="1">
      <alignment horizontal="center" vertical="top" wrapText="1"/>
    </xf>
    <xf numFmtId="4" fontId="3" fillId="23" borderId="10" xfId="0" applyNumberFormat="1" applyFont="1" applyFill="1" applyBorder="1" applyAlignment="1">
      <alignment wrapText="1"/>
    </xf>
    <xf numFmtId="4" fontId="3" fillId="23" borderId="16" xfId="0" applyNumberFormat="1" applyFont="1" applyFill="1" applyBorder="1" applyAlignment="1">
      <alignment horizontal="center" wrapText="1"/>
    </xf>
    <xf numFmtId="4" fontId="3" fillId="23" borderId="11" xfId="0" applyNumberFormat="1" applyFont="1" applyFill="1" applyBorder="1" applyAlignment="1">
      <alignment horizontal="center" wrapText="1"/>
    </xf>
    <xf numFmtId="4" fontId="3" fillId="0" borderId="16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4" fontId="3" fillId="23" borderId="15" xfId="0" applyNumberFormat="1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6" xfId="42" applyFill="1" applyBorder="1" applyAlignment="1" applyProtection="1">
      <alignment horizontal="center" vertical="center" wrapText="1"/>
      <protection/>
    </xf>
    <xf numFmtId="0" fontId="5" fillId="0" borderId="11" xfId="42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0" borderId="0" xfId="42" applyAlignment="1" applyProtection="1">
      <alignment horizontal="center"/>
      <protection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4" fontId="3" fillId="0" borderId="16" xfId="0" applyNumberFormat="1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117"/>
  <sheetViews>
    <sheetView view="pageBreakPreview" zoomScale="70" zoomScaleSheetLayoutView="70" zoomScalePageLayoutView="0" workbookViewId="0" topLeftCell="A1">
      <pane xSplit="1" ySplit="8" topLeftCell="B6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71" sqref="H71"/>
    </sheetView>
  </sheetViews>
  <sheetFormatPr defaultColWidth="9.140625" defaultRowHeight="12.75"/>
  <cols>
    <col min="1" max="1" width="34.57421875" style="29" customWidth="1"/>
    <col min="2" max="2" width="13.00390625" style="28" customWidth="1"/>
    <col min="3" max="3" width="14.421875" style="28" customWidth="1"/>
    <col min="4" max="4" width="13.8515625" style="28" customWidth="1"/>
    <col min="5" max="5" width="16.57421875" style="29" customWidth="1"/>
    <col min="6" max="6" width="16.57421875" style="57" hidden="1" customWidth="1"/>
    <col min="7" max="7" width="16.57421875" style="29" hidden="1" customWidth="1"/>
    <col min="8" max="8" width="15.8515625" style="29" customWidth="1"/>
    <col min="9" max="9" width="15.8515625" style="57" hidden="1" customWidth="1"/>
    <col min="10" max="10" width="15.8515625" style="29" hidden="1" customWidth="1"/>
    <col min="11" max="11" width="16.421875" style="29" customWidth="1"/>
    <col min="12" max="12" width="16.421875" style="57" hidden="1" customWidth="1"/>
    <col min="13" max="13" width="16.421875" style="29" hidden="1" customWidth="1"/>
    <col min="14" max="14" width="14.8515625" style="29" customWidth="1"/>
    <col min="15" max="16384" width="9.140625" style="29" customWidth="1"/>
  </cols>
  <sheetData>
    <row r="4" spans="1:18" s="27" customFormat="1" ht="18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ht="19.5" thickBot="1">
      <c r="A5" s="26"/>
    </row>
    <row r="6" spans="1:14" ht="25.5" customHeight="1" thickBot="1">
      <c r="A6" s="69" t="s">
        <v>1</v>
      </c>
      <c r="B6" s="69" t="s">
        <v>2</v>
      </c>
      <c r="C6" s="75" t="s">
        <v>3</v>
      </c>
      <c r="D6" s="75" t="s">
        <v>4</v>
      </c>
      <c r="E6" s="72" t="s">
        <v>5</v>
      </c>
      <c r="F6" s="73"/>
      <c r="G6" s="73"/>
      <c r="H6" s="73"/>
      <c r="I6" s="73"/>
      <c r="J6" s="73"/>
      <c r="K6" s="73"/>
      <c r="L6" s="73"/>
      <c r="M6" s="73"/>
      <c r="N6" s="74"/>
    </row>
    <row r="7" spans="1:14" ht="63.75" thickBot="1">
      <c r="A7" s="70"/>
      <c r="B7" s="70"/>
      <c r="C7" s="76"/>
      <c r="D7" s="76"/>
      <c r="E7" s="30" t="s">
        <v>171</v>
      </c>
      <c r="F7" s="58" t="s">
        <v>176</v>
      </c>
      <c r="G7" s="30" t="s">
        <v>170</v>
      </c>
      <c r="H7" s="30" t="s">
        <v>172</v>
      </c>
      <c r="I7" s="58" t="s">
        <v>176</v>
      </c>
      <c r="J7" s="30" t="s">
        <v>170</v>
      </c>
      <c r="K7" s="30" t="s">
        <v>173</v>
      </c>
      <c r="L7" s="58" t="s">
        <v>176</v>
      </c>
      <c r="M7" s="30" t="s">
        <v>170</v>
      </c>
      <c r="N7" s="30" t="s">
        <v>6</v>
      </c>
    </row>
    <row r="8" spans="1:14" ht="13.5" thickBot="1">
      <c r="A8" s="31">
        <v>1</v>
      </c>
      <c r="B8" s="32">
        <v>2</v>
      </c>
      <c r="C8" s="32">
        <v>3</v>
      </c>
      <c r="D8" s="32">
        <v>4</v>
      </c>
      <c r="E8" s="33">
        <v>5</v>
      </c>
      <c r="F8" s="59"/>
      <c r="G8" s="33"/>
      <c r="H8" s="33">
        <v>6</v>
      </c>
      <c r="I8" s="59"/>
      <c r="J8" s="33"/>
      <c r="K8" s="33">
        <v>7</v>
      </c>
      <c r="L8" s="59"/>
      <c r="M8" s="33"/>
      <c r="N8" s="33">
        <v>8</v>
      </c>
    </row>
    <row r="9" spans="1:14" ht="32.25" customHeight="1" thickBot="1">
      <c r="A9" s="34" t="s">
        <v>7</v>
      </c>
      <c r="B9" s="35" t="s">
        <v>108</v>
      </c>
      <c r="C9" s="30" t="s">
        <v>8</v>
      </c>
      <c r="D9" s="30" t="s">
        <v>8</v>
      </c>
      <c r="E9" s="36"/>
      <c r="F9" s="60"/>
      <c r="G9" s="36"/>
      <c r="H9" s="36"/>
      <c r="I9" s="60"/>
      <c r="J9" s="36"/>
      <c r="K9" s="36"/>
      <c r="L9" s="60"/>
      <c r="M9" s="36"/>
      <c r="N9" s="37"/>
    </row>
    <row r="10" spans="1:14" ht="33" customHeight="1" thickBot="1">
      <c r="A10" s="34" t="s">
        <v>9</v>
      </c>
      <c r="B10" s="35" t="s">
        <v>109</v>
      </c>
      <c r="C10" s="30" t="s">
        <v>8</v>
      </c>
      <c r="D10" s="30" t="s">
        <v>8</v>
      </c>
      <c r="E10" s="36"/>
      <c r="F10" s="60"/>
      <c r="G10" s="36"/>
      <c r="H10" s="36"/>
      <c r="I10" s="60"/>
      <c r="J10" s="36"/>
      <c r="K10" s="36"/>
      <c r="L10" s="60"/>
      <c r="M10" s="36"/>
      <c r="N10" s="37"/>
    </row>
    <row r="11" spans="1:14" ht="16.5" thickBot="1">
      <c r="A11" s="38" t="s">
        <v>10</v>
      </c>
      <c r="B11" s="30">
        <v>1000</v>
      </c>
      <c r="C11" s="30"/>
      <c r="D11" s="30">
        <v>100</v>
      </c>
      <c r="E11" s="36">
        <f>F11+G11</f>
        <v>13171080</v>
      </c>
      <c r="F11" s="60">
        <f>F12+F15+F21+F23+F25+F29</f>
        <v>12771080</v>
      </c>
      <c r="G11" s="36">
        <f>G12+G15+G21+G23+G25+G29</f>
        <v>400000</v>
      </c>
      <c r="H11" s="36">
        <f>I11+J11</f>
        <v>12532880</v>
      </c>
      <c r="I11" s="60">
        <f>I12+I15+I21+I23+I25+I29</f>
        <v>12132880</v>
      </c>
      <c r="J11" s="36">
        <f>J12+J15+J21+J23+J25+J29</f>
        <v>400000</v>
      </c>
      <c r="K11" s="36">
        <f>L11+M11</f>
        <v>12514580</v>
      </c>
      <c r="L11" s="60">
        <f>L12+L15+L21+L23+L25+L29</f>
        <v>12114580</v>
      </c>
      <c r="M11" s="36">
        <f>M12+M15+M21+M23+M25+M29</f>
        <v>400000</v>
      </c>
      <c r="N11" s="37"/>
    </row>
    <row r="12" spans="1:14" ht="15.75">
      <c r="A12" s="39" t="s">
        <v>11</v>
      </c>
      <c r="B12" s="69">
        <v>1100</v>
      </c>
      <c r="C12" s="69">
        <v>120</v>
      </c>
      <c r="D12" s="69"/>
      <c r="E12" s="65">
        <f>F12+G12</f>
        <v>0</v>
      </c>
      <c r="F12" s="63">
        <f>F14</f>
        <v>0</v>
      </c>
      <c r="G12" s="65">
        <f>G14</f>
        <v>0</v>
      </c>
      <c r="H12" s="65">
        <f>I12+J12</f>
        <v>0</v>
      </c>
      <c r="I12" s="63">
        <f>I14</f>
        <v>0</v>
      </c>
      <c r="J12" s="65">
        <f>J14</f>
        <v>0</v>
      </c>
      <c r="K12" s="65">
        <f>L12+M12</f>
        <v>0</v>
      </c>
      <c r="L12" s="63">
        <f>L14</f>
        <v>0</v>
      </c>
      <c r="M12" s="65">
        <f>M14</f>
        <v>0</v>
      </c>
      <c r="N12" s="78"/>
    </row>
    <row r="13" spans="1:14" ht="16.5" thickBot="1">
      <c r="A13" s="40" t="s">
        <v>12</v>
      </c>
      <c r="B13" s="70"/>
      <c r="C13" s="70"/>
      <c r="D13" s="70"/>
      <c r="E13" s="66"/>
      <c r="F13" s="64"/>
      <c r="G13" s="66"/>
      <c r="H13" s="66"/>
      <c r="I13" s="64"/>
      <c r="J13" s="66"/>
      <c r="K13" s="66"/>
      <c r="L13" s="64"/>
      <c r="M13" s="66"/>
      <c r="N13" s="79"/>
    </row>
    <row r="14" spans="1:14" ht="16.5" thickBot="1">
      <c r="A14" s="38" t="s">
        <v>11</v>
      </c>
      <c r="B14" s="30">
        <v>1110</v>
      </c>
      <c r="C14" s="30"/>
      <c r="D14" s="30"/>
      <c r="E14" s="36"/>
      <c r="F14" s="60"/>
      <c r="G14" s="36"/>
      <c r="H14" s="36"/>
      <c r="I14" s="60"/>
      <c r="J14" s="36"/>
      <c r="K14" s="36"/>
      <c r="L14" s="60"/>
      <c r="M14" s="36"/>
      <c r="N14" s="37"/>
    </row>
    <row r="15" spans="1:14" ht="48" thickBot="1">
      <c r="A15" s="40" t="s">
        <v>13</v>
      </c>
      <c r="B15" s="30">
        <v>1200</v>
      </c>
      <c r="C15" s="30">
        <v>130</v>
      </c>
      <c r="D15" s="30"/>
      <c r="E15" s="36">
        <f>F15+G15</f>
        <v>13145780</v>
      </c>
      <c r="F15" s="60">
        <f>F16+F18+F19</f>
        <v>12745780</v>
      </c>
      <c r="G15" s="36">
        <f>G16+G18+G19</f>
        <v>400000</v>
      </c>
      <c r="H15" s="36">
        <f>I15+J15</f>
        <v>12507580</v>
      </c>
      <c r="I15" s="60">
        <f>I16+I18+I19</f>
        <v>12107580</v>
      </c>
      <c r="J15" s="36">
        <f>J16+J18+J19</f>
        <v>400000</v>
      </c>
      <c r="K15" s="36">
        <f>L15+M15</f>
        <v>12489280</v>
      </c>
      <c r="L15" s="60">
        <f>L16+L18+L19</f>
        <v>12089280</v>
      </c>
      <c r="M15" s="36">
        <f>M16+M18+M19</f>
        <v>400000</v>
      </c>
      <c r="N15" s="37"/>
    </row>
    <row r="16" spans="1:14" ht="15.75">
      <c r="A16" s="41" t="s">
        <v>11</v>
      </c>
      <c r="B16" s="69">
        <v>1210</v>
      </c>
      <c r="C16" s="69">
        <v>130</v>
      </c>
      <c r="D16" s="69"/>
      <c r="E16" s="65">
        <v>12745750</v>
      </c>
      <c r="F16" s="63">
        <v>12745780</v>
      </c>
      <c r="G16" s="65"/>
      <c r="H16" s="65">
        <v>12107580</v>
      </c>
      <c r="I16" s="63">
        <v>12107580</v>
      </c>
      <c r="J16" s="65"/>
      <c r="K16" s="65">
        <v>12089280</v>
      </c>
      <c r="L16" s="63">
        <v>12089280</v>
      </c>
      <c r="M16" s="65"/>
      <c r="N16" s="78"/>
    </row>
    <row r="17" spans="1:15" ht="48" thickBot="1">
      <c r="A17" s="42" t="s">
        <v>14</v>
      </c>
      <c r="B17" s="70"/>
      <c r="C17" s="70"/>
      <c r="D17" s="70"/>
      <c r="E17" s="66"/>
      <c r="F17" s="64"/>
      <c r="G17" s="66"/>
      <c r="H17" s="66"/>
      <c r="I17" s="64"/>
      <c r="J17" s="66"/>
      <c r="K17" s="66"/>
      <c r="L17" s="64"/>
      <c r="M17" s="66"/>
      <c r="N17" s="79"/>
      <c r="O17" s="29" t="s">
        <v>174</v>
      </c>
    </row>
    <row r="18" spans="1:14" ht="79.5" thickBot="1">
      <c r="A18" s="42" t="s">
        <v>15</v>
      </c>
      <c r="B18" s="30">
        <v>1230</v>
      </c>
      <c r="C18" s="30"/>
      <c r="D18" s="30"/>
      <c r="E18" s="36">
        <f>G18</f>
        <v>400000</v>
      </c>
      <c r="F18" s="60"/>
      <c r="G18" s="36">
        <v>400000</v>
      </c>
      <c r="H18" s="36">
        <f>J18</f>
        <v>400000</v>
      </c>
      <c r="I18" s="60"/>
      <c r="J18" s="36">
        <v>400000</v>
      </c>
      <c r="K18" s="36">
        <f>M18</f>
        <v>400000</v>
      </c>
      <c r="L18" s="60"/>
      <c r="M18" s="36">
        <v>400000</v>
      </c>
      <c r="N18" s="37"/>
    </row>
    <row r="19" spans="1:14" ht="111" thickBot="1">
      <c r="A19" s="42" t="s">
        <v>16</v>
      </c>
      <c r="B19" s="30">
        <v>1240</v>
      </c>
      <c r="C19" s="30"/>
      <c r="D19" s="30"/>
      <c r="E19" s="36"/>
      <c r="F19" s="60"/>
      <c r="G19" s="36"/>
      <c r="H19" s="36"/>
      <c r="I19" s="60"/>
      <c r="J19" s="36"/>
      <c r="K19" s="36"/>
      <c r="L19" s="60"/>
      <c r="M19" s="36"/>
      <c r="N19" s="37"/>
    </row>
    <row r="20" spans="1:14" ht="16.5" thickBot="1">
      <c r="A20" s="43"/>
      <c r="B20" s="30"/>
      <c r="C20" s="30"/>
      <c r="D20" s="30"/>
      <c r="E20" s="44"/>
      <c r="F20" s="61"/>
      <c r="G20" s="44"/>
      <c r="H20" s="44"/>
      <c r="I20" s="61"/>
      <c r="J20" s="44"/>
      <c r="K20" s="44"/>
      <c r="L20" s="61"/>
      <c r="M20" s="44"/>
      <c r="N20" s="45"/>
    </row>
    <row r="21" spans="1:14" ht="48" thickBot="1">
      <c r="A21" s="40" t="s">
        <v>17</v>
      </c>
      <c r="B21" s="30">
        <v>1300</v>
      </c>
      <c r="C21" s="30">
        <v>140</v>
      </c>
      <c r="D21" s="30"/>
      <c r="E21" s="36">
        <f>F21+G21</f>
        <v>0</v>
      </c>
      <c r="F21" s="60">
        <f>F22</f>
        <v>0</v>
      </c>
      <c r="G21" s="36">
        <f>G22</f>
        <v>0</v>
      </c>
      <c r="H21" s="36">
        <f>I21+J21</f>
        <v>0</v>
      </c>
      <c r="I21" s="60">
        <f>I22</f>
        <v>0</v>
      </c>
      <c r="J21" s="36">
        <f>J22</f>
        <v>0</v>
      </c>
      <c r="K21" s="36">
        <f>L21+M21</f>
        <v>0</v>
      </c>
      <c r="L21" s="60">
        <f>L22</f>
        <v>0</v>
      </c>
      <c r="M21" s="36">
        <f>M22</f>
        <v>0</v>
      </c>
      <c r="N21" s="37"/>
    </row>
    <row r="22" spans="1:14" ht="16.5" thickBot="1">
      <c r="A22" s="42" t="s">
        <v>11</v>
      </c>
      <c r="B22" s="30">
        <v>1310</v>
      </c>
      <c r="C22" s="30">
        <v>140</v>
      </c>
      <c r="D22" s="30"/>
      <c r="E22" s="36"/>
      <c r="F22" s="60"/>
      <c r="G22" s="36"/>
      <c r="H22" s="36"/>
      <c r="I22" s="60"/>
      <c r="J22" s="36"/>
      <c r="K22" s="36"/>
      <c r="L22" s="60"/>
      <c r="M22" s="36"/>
      <c r="N22" s="37"/>
    </row>
    <row r="23" spans="1:14" ht="32.25" thickBot="1">
      <c r="A23" s="40" t="s">
        <v>18</v>
      </c>
      <c r="B23" s="30">
        <v>1400</v>
      </c>
      <c r="C23" s="30">
        <v>150</v>
      </c>
      <c r="D23" s="30"/>
      <c r="E23" s="36">
        <f>F23+G23</f>
        <v>0</v>
      </c>
      <c r="F23" s="60">
        <f>F24</f>
        <v>0</v>
      </c>
      <c r="G23" s="36">
        <f>G24</f>
        <v>0</v>
      </c>
      <c r="H23" s="36">
        <f>I23+J23</f>
        <v>0</v>
      </c>
      <c r="I23" s="60">
        <f>I24</f>
        <v>0</v>
      </c>
      <c r="J23" s="36">
        <f>J24</f>
        <v>0</v>
      </c>
      <c r="K23" s="36">
        <f>L23+M23</f>
        <v>0</v>
      </c>
      <c r="L23" s="60">
        <f>L24</f>
        <v>0</v>
      </c>
      <c r="M23" s="36">
        <f>M24</f>
        <v>0</v>
      </c>
      <c r="N23" s="37"/>
    </row>
    <row r="24" spans="1:14" ht="16.5" thickBot="1">
      <c r="A24" s="42" t="s">
        <v>11</v>
      </c>
      <c r="B24" s="30"/>
      <c r="C24" s="30"/>
      <c r="D24" s="30"/>
      <c r="E24" s="36"/>
      <c r="F24" s="60"/>
      <c r="G24" s="36"/>
      <c r="H24" s="36"/>
      <c r="I24" s="60"/>
      <c r="J24" s="36"/>
      <c r="K24" s="36"/>
      <c r="L24" s="60"/>
      <c r="M24" s="36"/>
      <c r="N24" s="37"/>
    </row>
    <row r="25" spans="1:14" ht="16.5" thickBot="1">
      <c r="A25" s="40" t="s">
        <v>19</v>
      </c>
      <c r="B25" s="30">
        <v>1500</v>
      </c>
      <c r="C25" s="30">
        <v>180</v>
      </c>
      <c r="D25" s="30"/>
      <c r="E25" s="36">
        <f>F25+G25</f>
        <v>25300</v>
      </c>
      <c r="F25" s="60">
        <f>F26+F28</f>
        <v>25300</v>
      </c>
      <c r="G25" s="36">
        <f>G26+G28</f>
        <v>0</v>
      </c>
      <c r="H25" s="36">
        <f>I25+J25</f>
        <v>25300</v>
      </c>
      <c r="I25" s="60">
        <f>I26+I28</f>
        <v>25300</v>
      </c>
      <c r="J25" s="36">
        <f>J26+J28</f>
        <v>0</v>
      </c>
      <c r="K25" s="36">
        <f>L25+M25</f>
        <v>25300</v>
      </c>
      <c r="L25" s="60">
        <f>L26+L28</f>
        <v>25300</v>
      </c>
      <c r="M25" s="36">
        <f>M26+M28</f>
        <v>0</v>
      </c>
      <c r="N25" s="37"/>
    </row>
    <row r="26" spans="1:15" ht="15.75">
      <c r="A26" s="41" t="s">
        <v>11</v>
      </c>
      <c r="B26" s="69">
        <v>1510</v>
      </c>
      <c r="C26" s="69">
        <v>180</v>
      </c>
      <c r="D26" s="69"/>
      <c r="E26" s="65">
        <v>25300</v>
      </c>
      <c r="F26" s="63">
        <v>25300</v>
      </c>
      <c r="G26" s="65"/>
      <c r="H26" s="65">
        <v>25300</v>
      </c>
      <c r="I26" s="63">
        <v>25300</v>
      </c>
      <c r="J26" s="65"/>
      <c r="K26" s="65"/>
      <c r="L26" s="63">
        <v>25300</v>
      </c>
      <c r="M26" s="65"/>
      <c r="N26" s="78"/>
      <c r="O26" s="29" t="s">
        <v>175</v>
      </c>
    </row>
    <row r="27" spans="1:14" ht="16.5" thickBot="1">
      <c r="A27" s="42" t="s">
        <v>20</v>
      </c>
      <c r="B27" s="70"/>
      <c r="C27" s="70"/>
      <c r="D27" s="70"/>
      <c r="E27" s="66"/>
      <c r="F27" s="64"/>
      <c r="G27" s="66"/>
      <c r="H27" s="66"/>
      <c r="I27" s="64"/>
      <c r="J27" s="66"/>
      <c r="K27" s="66"/>
      <c r="L27" s="64"/>
      <c r="M27" s="66"/>
      <c r="N27" s="79"/>
    </row>
    <row r="28" spans="1:14" ht="32.25" thickBot="1">
      <c r="A28" s="42" t="s">
        <v>21</v>
      </c>
      <c r="B28" s="30">
        <v>1520</v>
      </c>
      <c r="C28" s="30">
        <v>180</v>
      </c>
      <c r="D28" s="30"/>
      <c r="E28" s="36"/>
      <c r="F28" s="60"/>
      <c r="G28" s="36"/>
      <c r="H28" s="36"/>
      <c r="I28" s="60"/>
      <c r="J28" s="36"/>
      <c r="K28" s="36"/>
      <c r="L28" s="60"/>
      <c r="M28" s="36"/>
      <c r="N28" s="37"/>
    </row>
    <row r="29" spans="1:14" ht="32.25" thickBot="1">
      <c r="A29" s="40" t="s">
        <v>22</v>
      </c>
      <c r="B29" s="30">
        <v>1900</v>
      </c>
      <c r="C29" s="30"/>
      <c r="D29" s="30"/>
      <c r="E29" s="36">
        <f>F29+G29</f>
        <v>0</v>
      </c>
      <c r="F29" s="60">
        <f>F31</f>
        <v>0</v>
      </c>
      <c r="G29" s="36">
        <f>G31</f>
        <v>0</v>
      </c>
      <c r="H29" s="36">
        <f>I29+J29</f>
        <v>0</v>
      </c>
      <c r="I29" s="60">
        <f>I31</f>
        <v>0</v>
      </c>
      <c r="J29" s="36">
        <f>J31</f>
        <v>0</v>
      </c>
      <c r="K29" s="36">
        <f>L29+M29</f>
        <v>0</v>
      </c>
      <c r="L29" s="60">
        <f>L31</f>
        <v>0</v>
      </c>
      <c r="M29" s="36">
        <f>M31</f>
        <v>0</v>
      </c>
      <c r="N29" s="37"/>
    </row>
    <row r="30" spans="1:14" ht="16.5" thickBot="1">
      <c r="A30" s="42" t="s">
        <v>11</v>
      </c>
      <c r="B30" s="30"/>
      <c r="C30" s="30"/>
      <c r="D30" s="30"/>
      <c r="E30" s="36"/>
      <c r="F30" s="60"/>
      <c r="G30" s="36"/>
      <c r="H30" s="36"/>
      <c r="I30" s="60"/>
      <c r="J30" s="36"/>
      <c r="K30" s="36"/>
      <c r="L30" s="60"/>
      <c r="M30" s="36"/>
      <c r="N30" s="37"/>
    </row>
    <row r="31" spans="1:14" ht="16.5" thickBot="1">
      <c r="A31" s="46" t="s">
        <v>23</v>
      </c>
      <c r="B31" s="30">
        <v>1980</v>
      </c>
      <c r="C31" s="30" t="s">
        <v>8</v>
      </c>
      <c r="D31" s="30"/>
      <c r="E31" s="36">
        <f>F31+G31</f>
        <v>0</v>
      </c>
      <c r="F31" s="60">
        <f>F32</f>
        <v>0</v>
      </c>
      <c r="G31" s="36">
        <f>G32</f>
        <v>0</v>
      </c>
      <c r="H31" s="36">
        <f>I31+J31</f>
        <v>0</v>
      </c>
      <c r="I31" s="60">
        <f>I32</f>
        <v>0</v>
      </c>
      <c r="J31" s="36">
        <f>J32</f>
        <v>0</v>
      </c>
      <c r="K31" s="36">
        <f>L31+M31</f>
        <v>0</v>
      </c>
      <c r="L31" s="60">
        <f>L32</f>
        <v>0</v>
      </c>
      <c r="M31" s="36">
        <f>M32</f>
        <v>0</v>
      </c>
      <c r="N31" s="37"/>
    </row>
    <row r="32" spans="1:14" ht="15.75">
      <c r="A32" s="41" t="s">
        <v>24</v>
      </c>
      <c r="B32" s="69">
        <v>1981</v>
      </c>
      <c r="C32" s="69">
        <v>510</v>
      </c>
      <c r="D32" s="69"/>
      <c r="E32" s="65"/>
      <c r="F32" s="63"/>
      <c r="G32" s="65"/>
      <c r="H32" s="65"/>
      <c r="I32" s="63"/>
      <c r="J32" s="65"/>
      <c r="K32" s="65"/>
      <c r="L32" s="63"/>
      <c r="M32" s="65"/>
      <c r="N32" s="69" t="s">
        <v>8</v>
      </c>
    </row>
    <row r="33" spans="1:14" ht="79.5" thickBot="1">
      <c r="A33" s="42" t="s">
        <v>25</v>
      </c>
      <c r="B33" s="70"/>
      <c r="C33" s="70"/>
      <c r="D33" s="70"/>
      <c r="E33" s="66"/>
      <c r="F33" s="64"/>
      <c r="G33" s="66"/>
      <c r="H33" s="66"/>
      <c r="I33" s="64"/>
      <c r="J33" s="66"/>
      <c r="K33" s="66"/>
      <c r="L33" s="64"/>
      <c r="M33" s="66"/>
      <c r="N33" s="70"/>
    </row>
    <row r="34" spans="1:14" ht="16.5" thickBot="1">
      <c r="A34" s="42"/>
      <c r="B34" s="30"/>
      <c r="C34" s="30"/>
      <c r="D34" s="30"/>
      <c r="E34" s="36"/>
      <c r="F34" s="60"/>
      <c r="G34" s="36"/>
      <c r="H34" s="36"/>
      <c r="I34" s="60"/>
      <c r="J34" s="36"/>
      <c r="K34" s="36"/>
      <c r="L34" s="60"/>
      <c r="M34" s="36"/>
      <c r="N34" s="30"/>
    </row>
    <row r="35" spans="1:14" ht="16.5" thickBot="1">
      <c r="A35" s="38" t="s">
        <v>26</v>
      </c>
      <c r="B35" s="30">
        <v>2000</v>
      </c>
      <c r="C35" s="30" t="s">
        <v>8</v>
      </c>
      <c r="D35" s="30">
        <v>200</v>
      </c>
      <c r="E35" s="36">
        <f>F35+G35</f>
        <v>13171080</v>
      </c>
      <c r="F35" s="60">
        <f>F36+F46+F57+F63+F66+F68</f>
        <v>12771080</v>
      </c>
      <c r="G35" s="36">
        <f>G36+G46+G57+G63+G66+G68</f>
        <v>400000</v>
      </c>
      <c r="H35" s="36">
        <f>I35+J35</f>
        <v>12532880</v>
      </c>
      <c r="I35" s="60">
        <f>I36+I46+I57+I63+I66+I68</f>
        <v>12132880</v>
      </c>
      <c r="J35" s="36">
        <f>J36+J46+J57+J63+J66+J68</f>
        <v>400000</v>
      </c>
      <c r="K35" s="36">
        <f>L35+M35</f>
        <v>12514580</v>
      </c>
      <c r="L35" s="60">
        <f>L36+L46+L57+L63+L66+L68</f>
        <v>12114580</v>
      </c>
      <c r="M35" s="36">
        <f>M36+M46+M57+M63+M66+M68</f>
        <v>400000</v>
      </c>
      <c r="N35" s="30"/>
    </row>
    <row r="36" spans="1:14" ht="15.75">
      <c r="A36" s="39" t="s">
        <v>11</v>
      </c>
      <c r="B36" s="69">
        <v>2100</v>
      </c>
      <c r="C36" s="69" t="s">
        <v>8</v>
      </c>
      <c r="D36" s="69"/>
      <c r="E36" s="65">
        <f>F36+G36</f>
        <v>12587580</v>
      </c>
      <c r="F36" s="63">
        <f>F38+F40+F41+F42</f>
        <v>12327580</v>
      </c>
      <c r="G36" s="65">
        <f>G38+G40+G41+G42</f>
        <v>260000</v>
      </c>
      <c r="H36" s="65">
        <f>I36+J36</f>
        <v>11987380</v>
      </c>
      <c r="I36" s="63">
        <f>I38+I40+I41+I42</f>
        <v>11727380</v>
      </c>
      <c r="J36" s="65">
        <f>J38+J40+J41+J42</f>
        <v>260000</v>
      </c>
      <c r="K36" s="65">
        <f>L36+M36</f>
        <v>11969080</v>
      </c>
      <c r="L36" s="63">
        <f>L38+L40+L41+L42</f>
        <v>11709080</v>
      </c>
      <c r="M36" s="65">
        <f>M38+M40+M41+M42</f>
        <v>260000</v>
      </c>
      <c r="N36" s="69" t="s">
        <v>8</v>
      </c>
    </row>
    <row r="37" spans="1:14" ht="16.5" thickBot="1">
      <c r="A37" s="40" t="s">
        <v>27</v>
      </c>
      <c r="B37" s="70"/>
      <c r="C37" s="70"/>
      <c r="D37" s="70"/>
      <c r="E37" s="66"/>
      <c r="F37" s="64"/>
      <c r="G37" s="66"/>
      <c r="H37" s="66"/>
      <c r="I37" s="64"/>
      <c r="J37" s="66"/>
      <c r="K37" s="66"/>
      <c r="L37" s="64"/>
      <c r="M37" s="66"/>
      <c r="N37" s="70"/>
    </row>
    <row r="38" spans="1:14" ht="15.75">
      <c r="A38" s="41" t="s">
        <v>11</v>
      </c>
      <c r="B38" s="69">
        <v>2110</v>
      </c>
      <c r="C38" s="69">
        <v>111</v>
      </c>
      <c r="D38" s="69">
        <v>211</v>
      </c>
      <c r="E38" s="65">
        <f>F38+G38</f>
        <v>9327400</v>
      </c>
      <c r="F38" s="63">
        <f>5890500+30200+2634400+572300</f>
        <v>9127400</v>
      </c>
      <c r="G38" s="65">
        <v>200000</v>
      </c>
      <c r="H38" s="65">
        <f>I38+J38</f>
        <v>8888900</v>
      </c>
      <c r="I38" s="63">
        <f>5462400+29700+2634400+562400</f>
        <v>8688900</v>
      </c>
      <c r="J38" s="65">
        <v>200000</v>
      </c>
      <c r="K38" s="65">
        <f>L38+M38</f>
        <v>8875200</v>
      </c>
      <c r="L38" s="63">
        <f>5462400+29000+2634400+549400</f>
        <v>8675200</v>
      </c>
      <c r="M38" s="65">
        <v>200000</v>
      </c>
      <c r="N38" s="69" t="s">
        <v>8</v>
      </c>
    </row>
    <row r="39" spans="1:14" ht="30.75" thickBot="1">
      <c r="A39" s="47" t="s">
        <v>28</v>
      </c>
      <c r="B39" s="70"/>
      <c r="C39" s="70"/>
      <c r="D39" s="70"/>
      <c r="E39" s="66"/>
      <c r="F39" s="64"/>
      <c r="G39" s="66"/>
      <c r="H39" s="66"/>
      <c r="I39" s="64"/>
      <c r="J39" s="66"/>
      <c r="K39" s="66"/>
      <c r="L39" s="64"/>
      <c r="M39" s="66"/>
      <c r="N39" s="70"/>
    </row>
    <row r="40" spans="1:14" ht="45.75" thickBot="1">
      <c r="A40" s="47" t="s">
        <v>29</v>
      </c>
      <c r="B40" s="30">
        <v>2120</v>
      </c>
      <c r="C40" s="30">
        <v>111</v>
      </c>
      <c r="D40" s="30">
        <v>266</v>
      </c>
      <c r="E40" s="36">
        <f>F40+G40</f>
        <v>415000</v>
      </c>
      <c r="F40" s="60">
        <f>403000+600+11400</f>
        <v>415000</v>
      </c>
      <c r="G40" s="36"/>
      <c r="H40" s="36">
        <f>I40+J40</f>
        <v>385700</v>
      </c>
      <c r="I40" s="60">
        <f>374000+500+11200</f>
        <v>385700</v>
      </c>
      <c r="J40" s="36"/>
      <c r="K40" s="36">
        <f>L40+M40</f>
        <v>385400</v>
      </c>
      <c r="L40" s="60">
        <f>374000+500+10900</f>
        <v>385400</v>
      </c>
      <c r="M40" s="36"/>
      <c r="N40" s="30" t="s">
        <v>8</v>
      </c>
    </row>
    <row r="41" spans="1:14" ht="105.75" thickBot="1">
      <c r="A41" s="47" t="s">
        <v>30</v>
      </c>
      <c r="B41" s="30">
        <v>2130</v>
      </c>
      <c r="C41" s="30">
        <v>113</v>
      </c>
      <c r="D41" s="30">
        <v>296</v>
      </c>
      <c r="E41" s="36">
        <f>F41+G41</f>
        <v>25300</v>
      </c>
      <c r="F41" s="60">
        <v>25300</v>
      </c>
      <c r="G41" s="36"/>
      <c r="H41" s="36">
        <f>I41+J41</f>
        <v>25300</v>
      </c>
      <c r="I41" s="60">
        <v>25300</v>
      </c>
      <c r="J41" s="36"/>
      <c r="K41" s="36">
        <f>L41+M41</f>
        <v>25300</v>
      </c>
      <c r="L41" s="60">
        <v>25300</v>
      </c>
      <c r="M41" s="36"/>
      <c r="N41" s="30" t="s">
        <v>8</v>
      </c>
    </row>
    <row r="42" spans="1:14" ht="95.25" thickBot="1">
      <c r="A42" s="42" t="s">
        <v>31</v>
      </c>
      <c r="B42" s="30">
        <v>2140</v>
      </c>
      <c r="C42" s="30">
        <v>119</v>
      </c>
      <c r="D42" s="30">
        <v>213</v>
      </c>
      <c r="E42" s="36">
        <f>F42+G42</f>
        <v>2819880</v>
      </c>
      <c r="F42" s="60">
        <f>F43+F45</f>
        <v>2759880</v>
      </c>
      <c r="G42" s="36">
        <f>G43+G45</f>
        <v>60000</v>
      </c>
      <c r="H42" s="36">
        <f>I42+J42</f>
        <v>2687480</v>
      </c>
      <c r="I42" s="60">
        <f>I43+I45</f>
        <v>2627480</v>
      </c>
      <c r="J42" s="36">
        <f>J43+J45</f>
        <v>60000</v>
      </c>
      <c r="K42" s="36">
        <f>L42+M42</f>
        <v>2683180</v>
      </c>
      <c r="L42" s="60">
        <f>L43+L45</f>
        <v>2623180</v>
      </c>
      <c r="M42" s="36">
        <f>M43+M45</f>
        <v>60000</v>
      </c>
      <c r="N42" s="30" t="s">
        <v>8</v>
      </c>
    </row>
    <row r="43" spans="1:14" ht="15.75">
      <c r="A43" s="48" t="s">
        <v>11</v>
      </c>
      <c r="B43" s="69">
        <v>2141</v>
      </c>
      <c r="C43" s="69">
        <v>119</v>
      </c>
      <c r="D43" s="69">
        <v>213</v>
      </c>
      <c r="E43" s="65">
        <f>F43+G43</f>
        <v>2819880</v>
      </c>
      <c r="F43" s="63">
        <f>1779000+9200+795480+176200</f>
        <v>2759880</v>
      </c>
      <c r="G43" s="65">
        <v>60000</v>
      </c>
      <c r="H43" s="65">
        <f>I43+J43</f>
        <v>2687480</v>
      </c>
      <c r="I43" s="63">
        <f>1649700+9100+795480+173200</f>
        <v>2627480</v>
      </c>
      <c r="J43" s="65">
        <v>60000</v>
      </c>
      <c r="K43" s="65">
        <f>L43+M43</f>
        <v>2683180</v>
      </c>
      <c r="L43" s="63">
        <f>1649700+8900+795480+169100</f>
        <v>2623180</v>
      </c>
      <c r="M43" s="65">
        <v>60000</v>
      </c>
      <c r="N43" s="69" t="s">
        <v>8</v>
      </c>
    </row>
    <row r="44" spans="1:14" ht="32.25" thickBot="1">
      <c r="A44" s="49" t="s">
        <v>32</v>
      </c>
      <c r="B44" s="70"/>
      <c r="C44" s="70"/>
      <c r="D44" s="70"/>
      <c r="E44" s="66"/>
      <c r="F44" s="64"/>
      <c r="G44" s="66"/>
      <c r="H44" s="66"/>
      <c r="I44" s="64"/>
      <c r="J44" s="66"/>
      <c r="K44" s="66"/>
      <c r="L44" s="64"/>
      <c r="M44" s="66"/>
      <c r="N44" s="70"/>
    </row>
    <row r="45" spans="1:14" ht="32.25" thickBot="1">
      <c r="A45" s="49" t="s">
        <v>33</v>
      </c>
      <c r="B45" s="30">
        <v>2142</v>
      </c>
      <c r="C45" s="30">
        <v>119</v>
      </c>
      <c r="D45" s="30"/>
      <c r="E45" s="36">
        <f>F45+G45</f>
        <v>0</v>
      </c>
      <c r="F45" s="60"/>
      <c r="G45" s="36"/>
      <c r="H45" s="36">
        <f>I45+J45</f>
        <v>0</v>
      </c>
      <c r="I45" s="60"/>
      <c r="J45" s="36"/>
      <c r="K45" s="36">
        <f>L45+M45</f>
        <v>0</v>
      </c>
      <c r="L45" s="60"/>
      <c r="M45" s="36"/>
      <c r="N45" s="30" t="s">
        <v>8</v>
      </c>
    </row>
    <row r="46" spans="1:14" ht="31.5" thickBot="1">
      <c r="A46" s="50" t="s">
        <v>34</v>
      </c>
      <c r="B46" s="30">
        <v>2200</v>
      </c>
      <c r="C46" s="30">
        <v>300</v>
      </c>
      <c r="D46" s="30"/>
      <c r="E46" s="36">
        <f>F46+G46</f>
        <v>0</v>
      </c>
      <c r="F46" s="60">
        <f>F47+F54+F55+F56</f>
        <v>0</v>
      </c>
      <c r="G46" s="36">
        <f>G47+G54+G55+G56</f>
        <v>0</v>
      </c>
      <c r="H46" s="36">
        <f>I46+J46</f>
        <v>0</v>
      </c>
      <c r="I46" s="60">
        <f>I47+I54+I55+I56</f>
        <v>0</v>
      </c>
      <c r="J46" s="36">
        <f>J47+J54+J55+J56</f>
        <v>0</v>
      </c>
      <c r="K46" s="36">
        <f>L46+M46</f>
        <v>0</v>
      </c>
      <c r="L46" s="60">
        <f>L47+L54+L55+L56</f>
        <v>0</v>
      </c>
      <c r="M46" s="36">
        <f>M47+M54+M55+M56</f>
        <v>0</v>
      </c>
      <c r="N46" s="30" t="s">
        <v>8</v>
      </c>
    </row>
    <row r="47" spans="1:14" ht="15.75">
      <c r="A47" s="41" t="s">
        <v>11</v>
      </c>
      <c r="B47" s="69">
        <v>2210</v>
      </c>
      <c r="C47" s="69">
        <v>320</v>
      </c>
      <c r="D47" s="69"/>
      <c r="E47" s="65">
        <f>F47+G47</f>
        <v>0</v>
      </c>
      <c r="F47" s="63">
        <f>F49+F51</f>
        <v>0</v>
      </c>
      <c r="G47" s="65">
        <f>G49+G51</f>
        <v>0</v>
      </c>
      <c r="H47" s="65">
        <f>I47+J47</f>
        <v>0</v>
      </c>
      <c r="I47" s="63">
        <f>I49+I51</f>
        <v>0</v>
      </c>
      <c r="J47" s="65">
        <f>J49+J51</f>
        <v>0</v>
      </c>
      <c r="K47" s="65">
        <f>L47+M47</f>
        <v>0</v>
      </c>
      <c r="L47" s="63">
        <f>L49+L51</f>
        <v>0</v>
      </c>
      <c r="M47" s="65">
        <f>M49+M51</f>
        <v>0</v>
      </c>
      <c r="N47" s="69" t="s">
        <v>8</v>
      </c>
    </row>
    <row r="48" spans="1:14" ht="63.75" thickBot="1">
      <c r="A48" s="42" t="s">
        <v>35</v>
      </c>
      <c r="B48" s="70"/>
      <c r="C48" s="70"/>
      <c r="D48" s="70"/>
      <c r="E48" s="66"/>
      <c r="F48" s="64"/>
      <c r="G48" s="66"/>
      <c r="H48" s="66"/>
      <c r="I48" s="64"/>
      <c r="J48" s="66"/>
      <c r="K48" s="66"/>
      <c r="L48" s="64"/>
      <c r="M48" s="66"/>
      <c r="N48" s="70"/>
    </row>
    <row r="49" spans="1:14" ht="15.75">
      <c r="A49" s="48" t="s">
        <v>24</v>
      </c>
      <c r="B49" s="69">
        <v>2211</v>
      </c>
      <c r="C49" s="69">
        <v>321</v>
      </c>
      <c r="D49" s="69">
        <v>262</v>
      </c>
      <c r="E49" s="65">
        <f>F49+G49</f>
        <v>0</v>
      </c>
      <c r="F49" s="63"/>
      <c r="G49" s="65"/>
      <c r="H49" s="65">
        <f>I49+J49</f>
        <v>0</v>
      </c>
      <c r="I49" s="63"/>
      <c r="J49" s="65"/>
      <c r="K49" s="65">
        <f>L49+M49</f>
        <v>0</v>
      </c>
      <c r="L49" s="63"/>
      <c r="M49" s="65"/>
      <c r="N49" s="69" t="s">
        <v>8</v>
      </c>
    </row>
    <row r="50" spans="1:14" ht="95.25" thickBot="1">
      <c r="A50" s="49" t="s">
        <v>36</v>
      </c>
      <c r="B50" s="70"/>
      <c r="C50" s="70"/>
      <c r="D50" s="70"/>
      <c r="E50" s="66"/>
      <c r="F50" s="64"/>
      <c r="G50" s="66"/>
      <c r="H50" s="66"/>
      <c r="I50" s="64"/>
      <c r="J50" s="66"/>
      <c r="K50" s="66"/>
      <c r="L50" s="64"/>
      <c r="M50" s="66"/>
      <c r="N50" s="70"/>
    </row>
    <row r="51" spans="1:14" ht="31.5">
      <c r="A51" s="51" t="s">
        <v>37</v>
      </c>
      <c r="B51" s="69">
        <v>2212</v>
      </c>
      <c r="C51" s="69">
        <v>323</v>
      </c>
      <c r="D51" s="69">
        <v>263</v>
      </c>
      <c r="E51" s="65">
        <f>F51+G51</f>
        <v>0</v>
      </c>
      <c r="F51" s="63"/>
      <c r="G51" s="65"/>
      <c r="H51" s="65">
        <f>I51+J51</f>
        <v>0</v>
      </c>
      <c r="I51" s="63"/>
      <c r="J51" s="65"/>
      <c r="K51" s="65">
        <f>L51+M51</f>
        <v>0</v>
      </c>
      <c r="L51" s="63"/>
      <c r="M51" s="65"/>
      <c r="N51" s="69"/>
    </row>
    <row r="52" spans="1:14" ht="15.75">
      <c r="A52" s="51" t="s">
        <v>38</v>
      </c>
      <c r="B52" s="77"/>
      <c r="C52" s="77"/>
      <c r="D52" s="77"/>
      <c r="E52" s="68"/>
      <c r="F52" s="67"/>
      <c r="G52" s="68"/>
      <c r="H52" s="68"/>
      <c r="I52" s="67"/>
      <c r="J52" s="68"/>
      <c r="K52" s="68"/>
      <c r="L52" s="67"/>
      <c r="M52" s="68"/>
      <c r="N52" s="77"/>
    </row>
    <row r="53" spans="1:14" ht="16.5" thickBot="1">
      <c r="A53" s="38" t="s">
        <v>39</v>
      </c>
      <c r="B53" s="70"/>
      <c r="C53" s="70"/>
      <c r="D53" s="70"/>
      <c r="E53" s="66"/>
      <c r="F53" s="64"/>
      <c r="G53" s="66"/>
      <c r="H53" s="66"/>
      <c r="I53" s="64"/>
      <c r="J53" s="66"/>
      <c r="K53" s="66"/>
      <c r="L53" s="64"/>
      <c r="M53" s="66"/>
      <c r="N53" s="70"/>
    </row>
    <row r="54" spans="1:14" ht="16.5" thickBot="1">
      <c r="A54" s="42" t="s">
        <v>40</v>
      </c>
      <c r="B54" s="30">
        <v>2220</v>
      </c>
      <c r="C54" s="30">
        <v>340</v>
      </c>
      <c r="D54" s="30"/>
      <c r="E54" s="36">
        <f>F54+G54</f>
        <v>0</v>
      </c>
      <c r="F54" s="60"/>
      <c r="G54" s="36"/>
      <c r="H54" s="36">
        <f>I54+J54</f>
        <v>0</v>
      </c>
      <c r="I54" s="60"/>
      <c r="J54" s="36"/>
      <c r="K54" s="36">
        <f>L54+M54</f>
        <v>0</v>
      </c>
      <c r="L54" s="60"/>
      <c r="M54" s="36"/>
      <c r="N54" s="30" t="s">
        <v>8</v>
      </c>
    </row>
    <row r="55" spans="1:14" ht="16.5" thickBot="1">
      <c r="A55" s="42" t="s">
        <v>41</v>
      </c>
      <c r="B55" s="30">
        <v>2230</v>
      </c>
      <c r="C55" s="30">
        <v>350</v>
      </c>
      <c r="D55" s="30"/>
      <c r="E55" s="36">
        <f>F55+G55</f>
        <v>0</v>
      </c>
      <c r="F55" s="60"/>
      <c r="G55" s="36"/>
      <c r="H55" s="36">
        <f>I55+J55</f>
        <v>0</v>
      </c>
      <c r="I55" s="60"/>
      <c r="J55" s="36"/>
      <c r="K55" s="36">
        <f>L55+M55</f>
        <v>0</v>
      </c>
      <c r="L55" s="60"/>
      <c r="M55" s="36"/>
      <c r="N55" s="30" t="s">
        <v>8</v>
      </c>
    </row>
    <row r="56" spans="1:14" ht="16.5" thickBot="1">
      <c r="A56" s="42" t="s">
        <v>42</v>
      </c>
      <c r="B56" s="30">
        <v>2240</v>
      </c>
      <c r="C56" s="30">
        <v>360</v>
      </c>
      <c r="D56" s="30"/>
      <c r="E56" s="36">
        <f>F56+G56</f>
        <v>0</v>
      </c>
      <c r="F56" s="60"/>
      <c r="G56" s="36"/>
      <c r="H56" s="36">
        <f>I56+J56</f>
        <v>0</v>
      </c>
      <c r="I56" s="60"/>
      <c r="J56" s="36"/>
      <c r="K56" s="36">
        <f>L56+M56</f>
        <v>0</v>
      </c>
      <c r="L56" s="60"/>
      <c r="M56" s="36"/>
      <c r="N56" s="30" t="s">
        <v>8</v>
      </c>
    </row>
    <row r="57" spans="1:14" ht="32.25" thickBot="1">
      <c r="A57" s="40" t="s">
        <v>43</v>
      </c>
      <c r="B57" s="30">
        <v>2300</v>
      </c>
      <c r="C57" s="30">
        <v>850</v>
      </c>
      <c r="D57" s="30">
        <v>291</v>
      </c>
      <c r="E57" s="36">
        <f>F57+G57</f>
        <v>5000</v>
      </c>
      <c r="F57" s="60">
        <f>F58+F60+F61+F62</f>
        <v>3000</v>
      </c>
      <c r="G57" s="36">
        <f>G58+G60+G61+G62</f>
        <v>2000</v>
      </c>
      <c r="H57" s="36">
        <f>I57+J57</f>
        <v>5000</v>
      </c>
      <c r="I57" s="60">
        <f>I58+I60+I61+I62</f>
        <v>3000</v>
      </c>
      <c r="J57" s="36">
        <f>J58+J60+J61+J62</f>
        <v>2000</v>
      </c>
      <c r="K57" s="36">
        <f>L57+M57</f>
        <v>5000</v>
      </c>
      <c r="L57" s="60">
        <f>L58+L60+L61+L62</f>
        <v>3000</v>
      </c>
      <c r="M57" s="36">
        <f>M58+M60+M61+M62</f>
        <v>2000</v>
      </c>
      <c r="N57" s="30" t="s">
        <v>8</v>
      </c>
    </row>
    <row r="58" spans="1:14" ht="15.75">
      <c r="A58" s="41" t="s">
        <v>24</v>
      </c>
      <c r="B58" s="69">
        <v>2310</v>
      </c>
      <c r="C58" s="69">
        <v>851</v>
      </c>
      <c r="D58" s="69">
        <v>291</v>
      </c>
      <c r="E58" s="65">
        <f>F58+G58</f>
        <v>0</v>
      </c>
      <c r="F58" s="63"/>
      <c r="G58" s="65"/>
      <c r="H58" s="65">
        <f>I58+J58</f>
        <v>0</v>
      </c>
      <c r="I58" s="63"/>
      <c r="J58" s="65"/>
      <c r="K58" s="65">
        <f>L58+M58</f>
        <v>0</v>
      </c>
      <c r="L58" s="63"/>
      <c r="M58" s="65"/>
      <c r="N58" s="69" t="s">
        <v>8</v>
      </c>
    </row>
    <row r="59" spans="1:14" ht="48" thickBot="1">
      <c r="A59" s="42" t="s">
        <v>44</v>
      </c>
      <c r="B59" s="70"/>
      <c r="C59" s="70"/>
      <c r="D59" s="70"/>
      <c r="E59" s="66"/>
      <c r="F59" s="64"/>
      <c r="G59" s="66"/>
      <c r="H59" s="66"/>
      <c r="I59" s="64"/>
      <c r="J59" s="66"/>
      <c r="K59" s="66"/>
      <c r="L59" s="64"/>
      <c r="M59" s="66"/>
      <c r="N59" s="70"/>
    </row>
    <row r="60" spans="1:14" ht="16.5" thickBot="1">
      <c r="A60" s="47" t="s">
        <v>45</v>
      </c>
      <c r="B60" s="30">
        <v>2320</v>
      </c>
      <c r="C60" s="30">
        <v>852</v>
      </c>
      <c r="D60" s="30">
        <v>291</v>
      </c>
      <c r="E60" s="36">
        <f>F60+G60</f>
        <v>0</v>
      </c>
      <c r="F60" s="60"/>
      <c r="G60" s="36"/>
      <c r="H60" s="36">
        <f>I60+J60</f>
        <v>0</v>
      </c>
      <c r="I60" s="60"/>
      <c r="J60" s="36"/>
      <c r="K60" s="36">
        <f>L60+M60</f>
        <v>0</v>
      </c>
      <c r="L60" s="60"/>
      <c r="M60" s="36"/>
      <c r="N60" s="30" t="s">
        <v>8</v>
      </c>
    </row>
    <row r="61" spans="1:14" ht="16.5" thickBot="1">
      <c r="A61" s="47" t="s">
        <v>46</v>
      </c>
      <c r="B61" s="30">
        <v>2330</v>
      </c>
      <c r="C61" s="30">
        <v>853</v>
      </c>
      <c r="D61" s="30">
        <v>291</v>
      </c>
      <c r="E61" s="36">
        <f>F61+G61</f>
        <v>3000</v>
      </c>
      <c r="F61" s="60">
        <v>3000</v>
      </c>
      <c r="G61" s="36"/>
      <c r="H61" s="36">
        <f>I61+J61</f>
        <v>3000</v>
      </c>
      <c r="I61" s="60">
        <v>3000</v>
      </c>
      <c r="J61" s="36"/>
      <c r="K61" s="36">
        <f>L61+M61</f>
        <v>3000</v>
      </c>
      <c r="L61" s="60">
        <v>3000</v>
      </c>
      <c r="M61" s="36"/>
      <c r="N61" s="30" t="s">
        <v>8</v>
      </c>
    </row>
    <row r="62" spans="1:14" ht="45.75" thickBot="1">
      <c r="A62" s="47" t="s">
        <v>154</v>
      </c>
      <c r="B62" s="30"/>
      <c r="C62" s="30">
        <v>853</v>
      </c>
      <c r="D62" s="30">
        <v>292</v>
      </c>
      <c r="E62" s="36">
        <f>F62+G62</f>
        <v>2000</v>
      </c>
      <c r="F62" s="60"/>
      <c r="G62" s="36">
        <v>2000</v>
      </c>
      <c r="H62" s="36">
        <f>I62+J62</f>
        <v>2000</v>
      </c>
      <c r="I62" s="60"/>
      <c r="J62" s="36">
        <v>2000</v>
      </c>
      <c r="K62" s="36">
        <f>L62+M62</f>
        <v>2000</v>
      </c>
      <c r="L62" s="60"/>
      <c r="M62" s="36">
        <v>2000</v>
      </c>
      <c r="N62" s="30"/>
    </row>
    <row r="63" spans="1:14" ht="48" thickBot="1">
      <c r="A63" s="40" t="s">
        <v>47</v>
      </c>
      <c r="B63" s="30">
        <v>2400</v>
      </c>
      <c r="C63" s="30" t="s">
        <v>8</v>
      </c>
      <c r="D63" s="30"/>
      <c r="E63" s="36"/>
      <c r="F63" s="60"/>
      <c r="G63" s="36"/>
      <c r="H63" s="36"/>
      <c r="I63" s="60"/>
      <c r="J63" s="36"/>
      <c r="K63" s="36"/>
      <c r="L63" s="60"/>
      <c r="M63" s="36"/>
      <c r="N63" s="30" t="s">
        <v>8</v>
      </c>
    </row>
    <row r="64" spans="1:14" ht="15.75">
      <c r="A64" s="41" t="s">
        <v>24</v>
      </c>
      <c r="B64" s="69">
        <v>2410</v>
      </c>
      <c r="C64" s="69">
        <v>810</v>
      </c>
      <c r="D64" s="69"/>
      <c r="E64" s="65"/>
      <c r="F64" s="63"/>
      <c r="G64" s="65"/>
      <c r="H64" s="65"/>
      <c r="I64" s="63"/>
      <c r="J64" s="65"/>
      <c r="K64" s="65"/>
      <c r="L64" s="63"/>
      <c r="M64" s="65"/>
      <c r="N64" s="69" t="s">
        <v>8</v>
      </c>
    </row>
    <row r="65" spans="1:14" ht="142.5" thickBot="1">
      <c r="A65" s="42" t="s">
        <v>48</v>
      </c>
      <c r="B65" s="70"/>
      <c r="C65" s="70"/>
      <c r="D65" s="70"/>
      <c r="E65" s="66"/>
      <c r="F65" s="64"/>
      <c r="G65" s="66"/>
      <c r="H65" s="66"/>
      <c r="I65" s="64"/>
      <c r="J65" s="66"/>
      <c r="K65" s="66"/>
      <c r="L65" s="64"/>
      <c r="M65" s="66"/>
      <c r="N65" s="70"/>
    </row>
    <row r="66" spans="1:14" ht="48" thickBot="1">
      <c r="A66" s="40" t="s">
        <v>49</v>
      </c>
      <c r="B66" s="30">
        <v>2500</v>
      </c>
      <c r="C66" s="30" t="s">
        <v>8</v>
      </c>
      <c r="D66" s="30"/>
      <c r="E66" s="36"/>
      <c r="F66" s="60"/>
      <c r="G66" s="36"/>
      <c r="H66" s="36"/>
      <c r="I66" s="60"/>
      <c r="J66" s="36"/>
      <c r="K66" s="36"/>
      <c r="L66" s="60"/>
      <c r="M66" s="36"/>
      <c r="N66" s="30" t="s">
        <v>8</v>
      </c>
    </row>
    <row r="67" spans="1:14" ht="63.75" thickBot="1">
      <c r="A67" s="42" t="s">
        <v>50</v>
      </c>
      <c r="B67" s="30">
        <v>2520</v>
      </c>
      <c r="C67" s="30">
        <v>831</v>
      </c>
      <c r="D67" s="30"/>
      <c r="E67" s="36"/>
      <c r="F67" s="60"/>
      <c r="G67" s="36"/>
      <c r="H67" s="36"/>
      <c r="I67" s="60"/>
      <c r="J67" s="36"/>
      <c r="K67" s="36"/>
      <c r="L67" s="60"/>
      <c r="M67" s="36"/>
      <c r="N67" s="30" t="s">
        <v>8</v>
      </c>
    </row>
    <row r="68" spans="1:14" ht="26.25" thickBot="1">
      <c r="A68" s="46" t="s">
        <v>51</v>
      </c>
      <c r="B68" s="30">
        <v>2600</v>
      </c>
      <c r="C68" s="30" t="s">
        <v>8</v>
      </c>
      <c r="D68" s="30"/>
      <c r="E68" s="36">
        <f>F68+G68</f>
        <v>578500</v>
      </c>
      <c r="F68" s="60">
        <f>F69+F71+F72+F73+F103</f>
        <v>440500</v>
      </c>
      <c r="G68" s="36">
        <f>G69+G71+G72+G73+G103</f>
        <v>138000</v>
      </c>
      <c r="H68" s="36">
        <f>I68+J68</f>
        <v>540500</v>
      </c>
      <c r="I68" s="60">
        <f>I69+I71+I72+I73+I103</f>
        <v>402500</v>
      </c>
      <c r="J68" s="36">
        <f>J69+J71+J72+J73+J103</f>
        <v>138000</v>
      </c>
      <c r="K68" s="36">
        <f>L68+M68</f>
        <v>540500</v>
      </c>
      <c r="L68" s="60">
        <f>L69+L71+L72+L73+L103</f>
        <v>402500</v>
      </c>
      <c r="M68" s="36">
        <f>M69+M71+M72+M73+M103</f>
        <v>138000</v>
      </c>
      <c r="N68" s="30"/>
    </row>
    <row r="69" spans="1:14" ht="15.75">
      <c r="A69" s="41" t="s">
        <v>11</v>
      </c>
      <c r="B69" s="69">
        <v>2610</v>
      </c>
      <c r="C69" s="69">
        <v>241</v>
      </c>
      <c r="D69" s="69"/>
      <c r="E69" s="65"/>
      <c r="F69" s="63"/>
      <c r="G69" s="65"/>
      <c r="H69" s="65"/>
      <c r="I69" s="63"/>
      <c r="J69" s="65"/>
      <c r="K69" s="65"/>
      <c r="L69" s="63"/>
      <c r="M69" s="65"/>
      <c r="N69" s="69"/>
    </row>
    <row r="70" spans="1:14" ht="63.75" thickBot="1">
      <c r="A70" s="42" t="s">
        <v>52</v>
      </c>
      <c r="B70" s="70"/>
      <c r="C70" s="70"/>
      <c r="D70" s="70"/>
      <c r="E70" s="66"/>
      <c r="F70" s="64"/>
      <c r="G70" s="66"/>
      <c r="H70" s="66"/>
      <c r="I70" s="64"/>
      <c r="J70" s="66"/>
      <c r="K70" s="66"/>
      <c r="L70" s="64"/>
      <c r="M70" s="66"/>
      <c r="N70" s="70"/>
    </row>
    <row r="71" spans="1:14" ht="79.5" thickBot="1">
      <c r="A71" s="42" t="s">
        <v>53</v>
      </c>
      <c r="B71" s="30">
        <v>2620</v>
      </c>
      <c r="C71" s="30">
        <v>242</v>
      </c>
      <c r="D71" s="30"/>
      <c r="E71" s="36"/>
      <c r="F71" s="60"/>
      <c r="G71" s="36"/>
      <c r="H71" s="36"/>
      <c r="I71" s="60"/>
      <c r="J71" s="36"/>
      <c r="K71" s="36"/>
      <c r="L71" s="60"/>
      <c r="M71" s="36"/>
      <c r="N71" s="30"/>
    </row>
    <row r="72" spans="1:14" ht="79.5" thickBot="1">
      <c r="A72" s="42" t="s">
        <v>54</v>
      </c>
      <c r="B72" s="30">
        <v>2630</v>
      </c>
      <c r="C72" s="30">
        <v>243</v>
      </c>
      <c r="D72" s="30"/>
      <c r="E72" s="36"/>
      <c r="F72" s="60"/>
      <c r="G72" s="36"/>
      <c r="H72" s="36"/>
      <c r="I72" s="60"/>
      <c r="J72" s="36"/>
      <c r="K72" s="36"/>
      <c r="L72" s="60"/>
      <c r="M72" s="36"/>
      <c r="N72" s="30"/>
    </row>
    <row r="73" spans="1:14" ht="32.25" thickBot="1">
      <c r="A73" s="42" t="s">
        <v>55</v>
      </c>
      <c r="B73" s="30">
        <v>2640</v>
      </c>
      <c r="C73" s="30">
        <v>244</v>
      </c>
      <c r="D73" s="30"/>
      <c r="E73" s="36">
        <f>F73+G73</f>
        <v>578500</v>
      </c>
      <c r="F73" s="60">
        <f>F76+F77+F84+F90+F97+F75+F98+F96</f>
        <v>440500</v>
      </c>
      <c r="G73" s="36">
        <f>G76+G77+G84+G90+G97+G75+G98+G96</f>
        <v>138000</v>
      </c>
      <c r="H73" s="36">
        <f>I73+J73</f>
        <v>540500</v>
      </c>
      <c r="I73" s="60">
        <f>I76+I77+I84+I90+I97+I75+I98+I96</f>
        <v>402500</v>
      </c>
      <c r="J73" s="36">
        <f>J76+J77+J84+J90+J97+J75+J98+J96</f>
        <v>138000</v>
      </c>
      <c r="K73" s="36">
        <f>L73+M73</f>
        <v>540500</v>
      </c>
      <c r="L73" s="60">
        <f>L76+L77+L84+L90+L97+L75+L98+L96</f>
        <v>402500</v>
      </c>
      <c r="M73" s="36">
        <f>M76+M77+M84+M90+M97+M75+M98+M96</f>
        <v>138000</v>
      </c>
      <c r="N73" s="30"/>
    </row>
    <row r="74" spans="1:14" ht="16.5" thickBot="1">
      <c r="A74" s="49" t="s">
        <v>24</v>
      </c>
      <c r="B74" s="30"/>
      <c r="C74" s="30"/>
      <c r="D74" s="30"/>
      <c r="E74" s="36"/>
      <c r="F74" s="60"/>
      <c r="G74" s="36"/>
      <c r="H74" s="36"/>
      <c r="I74" s="60"/>
      <c r="J74" s="36"/>
      <c r="K74" s="36"/>
      <c r="L74" s="60"/>
      <c r="M74" s="36"/>
      <c r="N74" s="30"/>
    </row>
    <row r="75" spans="1:14" ht="16.5" thickBot="1">
      <c r="A75" s="49" t="s">
        <v>155</v>
      </c>
      <c r="B75" s="30"/>
      <c r="C75" s="30"/>
      <c r="D75" s="30">
        <v>221</v>
      </c>
      <c r="E75" s="36">
        <f>F75+G75</f>
        <v>8200</v>
      </c>
      <c r="F75" s="60">
        <v>6200</v>
      </c>
      <c r="G75" s="36">
        <v>2000</v>
      </c>
      <c r="H75" s="36">
        <f>I75+J75</f>
        <v>8200</v>
      </c>
      <c r="I75" s="60">
        <v>6200</v>
      </c>
      <c r="J75" s="36">
        <v>2000</v>
      </c>
      <c r="K75" s="36">
        <f>L75+M75</f>
        <v>8200</v>
      </c>
      <c r="L75" s="60">
        <v>6200</v>
      </c>
      <c r="M75" s="36">
        <v>2000</v>
      </c>
      <c r="N75" s="30"/>
    </row>
    <row r="76" spans="1:14" ht="16.5" thickBot="1">
      <c r="A76" s="42" t="s">
        <v>124</v>
      </c>
      <c r="B76" s="30"/>
      <c r="C76" s="30"/>
      <c r="D76" s="30">
        <v>222</v>
      </c>
      <c r="E76" s="36">
        <f aca="true" t="shared" si="0" ref="E76:E103">F76+G76</f>
        <v>0</v>
      </c>
      <c r="F76" s="60"/>
      <c r="G76" s="36"/>
      <c r="H76" s="36">
        <f aca="true" t="shared" si="1" ref="H76:H103">I76+J76</f>
        <v>0</v>
      </c>
      <c r="I76" s="60"/>
      <c r="J76" s="36"/>
      <c r="K76" s="36">
        <f aca="true" t="shared" si="2" ref="K76:K103">L76+M76</f>
        <v>0</v>
      </c>
      <c r="L76" s="60"/>
      <c r="M76" s="36"/>
      <c r="N76" s="30"/>
    </row>
    <row r="77" spans="1:14" ht="16.5" thickBot="1">
      <c r="A77" s="42" t="s">
        <v>118</v>
      </c>
      <c r="B77" s="30"/>
      <c r="C77" s="30"/>
      <c r="D77" s="30">
        <v>223</v>
      </c>
      <c r="E77" s="36">
        <f t="shared" si="0"/>
        <v>339400</v>
      </c>
      <c r="F77" s="60">
        <f>F78+F79+F80+F81+F83+F82</f>
        <v>299400</v>
      </c>
      <c r="G77" s="36">
        <f>G78+G79+G80+G81+G83+G82</f>
        <v>40000</v>
      </c>
      <c r="H77" s="36">
        <f t="shared" si="1"/>
        <v>301400</v>
      </c>
      <c r="I77" s="60">
        <f>I78+I79+I80+I81+I83+I82</f>
        <v>261400</v>
      </c>
      <c r="J77" s="36">
        <f>J78+J79+J80+J81+J83+J82</f>
        <v>40000</v>
      </c>
      <c r="K77" s="36">
        <f t="shared" si="2"/>
        <v>301400</v>
      </c>
      <c r="L77" s="60">
        <f>L78+L79+L80+L81+L83+L82</f>
        <v>261400</v>
      </c>
      <c r="M77" s="36">
        <f>M78+M79+M80+M81+M83+M82</f>
        <v>40000</v>
      </c>
      <c r="N77" s="30"/>
    </row>
    <row r="78" spans="1:14" ht="16.5" thickBot="1">
      <c r="A78" s="42" t="s">
        <v>119</v>
      </c>
      <c r="B78" s="30"/>
      <c r="C78" s="30">
        <v>247</v>
      </c>
      <c r="D78" s="30" t="s">
        <v>113</v>
      </c>
      <c r="E78" s="36">
        <f t="shared" si="0"/>
        <v>257900</v>
      </c>
      <c r="F78" s="60">
        <v>233900</v>
      </c>
      <c r="G78" s="36">
        <v>24000</v>
      </c>
      <c r="H78" s="36">
        <f t="shared" si="1"/>
        <v>219900</v>
      </c>
      <c r="I78" s="60">
        <v>195900</v>
      </c>
      <c r="J78" s="36">
        <v>24000</v>
      </c>
      <c r="K78" s="36">
        <f t="shared" si="2"/>
        <v>219900</v>
      </c>
      <c r="L78" s="60">
        <v>195900</v>
      </c>
      <c r="M78" s="36">
        <v>24000</v>
      </c>
      <c r="N78" s="30"/>
    </row>
    <row r="79" spans="1:14" ht="32.25" thickBot="1">
      <c r="A79" s="42" t="s">
        <v>120</v>
      </c>
      <c r="B79" s="30"/>
      <c r="C79" s="30"/>
      <c r="D79" s="30" t="s">
        <v>114</v>
      </c>
      <c r="E79" s="36">
        <f t="shared" si="0"/>
        <v>0</v>
      </c>
      <c r="F79" s="60"/>
      <c r="G79" s="36"/>
      <c r="H79" s="36">
        <f t="shared" si="1"/>
        <v>0</v>
      </c>
      <c r="I79" s="60"/>
      <c r="J79" s="36"/>
      <c r="K79" s="36">
        <f t="shared" si="2"/>
        <v>0</v>
      </c>
      <c r="L79" s="60"/>
      <c r="M79" s="36"/>
      <c r="N79" s="30"/>
    </row>
    <row r="80" spans="1:14" ht="32.25" thickBot="1">
      <c r="A80" s="42" t="s">
        <v>121</v>
      </c>
      <c r="B80" s="30"/>
      <c r="C80" s="30"/>
      <c r="D80" s="30" t="s">
        <v>115</v>
      </c>
      <c r="E80" s="36">
        <f t="shared" si="0"/>
        <v>5000</v>
      </c>
      <c r="F80" s="60">
        <v>1000</v>
      </c>
      <c r="G80" s="36">
        <v>4000</v>
      </c>
      <c r="H80" s="36">
        <f t="shared" si="1"/>
        <v>10000</v>
      </c>
      <c r="I80" s="60">
        <v>6000</v>
      </c>
      <c r="J80" s="36">
        <v>4000</v>
      </c>
      <c r="K80" s="36">
        <f t="shared" si="2"/>
        <v>10000</v>
      </c>
      <c r="L80" s="60">
        <v>6000</v>
      </c>
      <c r="M80" s="36">
        <v>4000</v>
      </c>
      <c r="N80" s="30"/>
    </row>
    <row r="81" spans="1:14" ht="32.25" thickBot="1">
      <c r="A81" s="42" t="s">
        <v>122</v>
      </c>
      <c r="B81" s="30"/>
      <c r="C81" s="30">
        <v>247</v>
      </c>
      <c r="D81" s="30" t="s">
        <v>116</v>
      </c>
      <c r="E81" s="36">
        <f t="shared" si="0"/>
        <v>71000</v>
      </c>
      <c r="F81" s="60">
        <v>63000</v>
      </c>
      <c r="G81" s="36">
        <v>8000</v>
      </c>
      <c r="H81" s="36">
        <f t="shared" si="1"/>
        <v>59500</v>
      </c>
      <c r="I81" s="60">
        <v>51500</v>
      </c>
      <c r="J81" s="36">
        <v>8000</v>
      </c>
      <c r="K81" s="36">
        <f t="shared" si="2"/>
        <v>59500</v>
      </c>
      <c r="L81" s="60">
        <v>51500</v>
      </c>
      <c r="M81" s="36">
        <v>8000</v>
      </c>
      <c r="N81" s="30"/>
    </row>
    <row r="82" spans="1:14" ht="16.5" thickBot="1">
      <c r="A82" s="42" t="s">
        <v>123</v>
      </c>
      <c r="B82" s="30"/>
      <c r="C82" s="30"/>
      <c r="D82" s="30" t="s">
        <v>117</v>
      </c>
      <c r="E82" s="36">
        <f t="shared" si="0"/>
        <v>5500</v>
      </c>
      <c r="F82" s="60">
        <v>1500</v>
      </c>
      <c r="G82" s="36">
        <v>4000</v>
      </c>
      <c r="H82" s="36">
        <f t="shared" si="1"/>
        <v>12000</v>
      </c>
      <c r="I82" s="60">
        <v>8000</v>
      </c>
      <c r="J82" s="36">
        <v>4000</v>
      </c>
      <c r="K82" s="36">
        <f t="shared" si="2"/>
        <v>12000</v>
      </c>
      <c r="L82" s="60">
        <v>8000</v>
      </c>
      <c r="M82" s="36">
        <v>4000</v>
      </c>
      <c r="N82" s="30"/>
    </row>
    <row r="83" spans="1:14" ht="16.5" thickBot="1">
      <c r="A83" s="42" t="s">
        <v>164</v>
      </c>
      <c r="B83" s="30"/>
      <c r="C83" s="30"/>
      <c r="D83" s="30" t="s">
        <v>165</v>
      </c>
      <c r="E83" s="36">
        <f t="shared" si="0"/>
        <v>0</v>
      </c>
      <c r="F83" s="60"/>
      <c r="G83" s="36"/>
      <c r="H83" s="36">
        <f t="shared" si="1"/>
        <v>0</v>
      </c>
      <c r="I83" s="60"/>
      <c r="J83" s="36"/>
      <c r="K83" s="36">
        <f t="shared" si="2"/>
        <v>0</v>
      </c>
      <c r="L83" s="60"/>
      <c r="M83" s="36"/>
      <c r="N83" s="30"/>
    </row>
    <row r="84" spans="1:14" ht="32.25" thickBot="1">
      <c r="A84" s="42" t="s">
        <v>125</v>
      </c>
      <c r="B84" s="30"/>
      <c r="C84" s="30"/>
      <c r="D84" s="30">
        <v>225</v>
      </c>
      <c r="E84" s="36">
        <f t="shared" si="0"/>
        <v>168100</v>
      </c>
      <c r="F84" s="60">
        <f>F85+F87+F89+F86+F88</f>
        <v>128100</v>
      </c>
      <c r="G84" s="36">
        <f>G85+G87+G89+G86+G88</f>
        <v>40000</v>
      </c>
      <c r="H84" s="36">
        <f t="shared" si="1"/>
        <v>168100</v>
      </c>
      <c r="I84" s="60">
        <f>I85+I87+I89+I86+I88</f>
        <v>128100</v>
      </c>
      <c r="J84" s="36">
        <f>J85+J87+J89+J86+J88</f>
        <v>40000</v>
      </c>
      <c r="K84" s="36">
        <f t="shared" si="2"/>
        <v>168100</v>
      </c>
      <c r="L84" s="60">
        <f>L85+L87+L89+L86+L88</f>
        <v>128100</v>
      </c>
      <c r="M84" s="36">
        <f>M85+M87+M89+M86+M88</f>
        <v>40000</v>
      </c>
      <c r="N84" s="30"/>
    </row>
    <row r="85" spans="1:14" ht="32.25" thickBot="1">
      <c r="A85" s="42" t="s">
        <v>126</v>
      </c>
      <c r="B85" s="30"/>
      <c r="C85" s="30"/>
      <c r="D85" s="30" t="s">
        <v>127</v>
      </c>
      <c r="E85" s="36">
        <f t="shared" si="0"/>
        <v>132100</v>
      </c>
      <c r="F85" s="60">
        <v>128100</v>
      </c>
      <c r="G85" s="36">
        <v>4000</v>
      </c>
      <c r="H85" s="36">
        <f t="shared" si="1"/>
        <v>132100</v>
      </c>
      <c r="I85" s="60">
        <v>128100</v>
      </c>
      <c r="J85" s="36">
        <v>4000</v>
      </c>
      <c r="K85" s="36">
        <f t="shared" si="2"/>
        <v>132100</v>
      </c>
      <c r="L85" s="60">
        <v>128100</v>
      </c>
      <c r="M85" s="36">
        <v>4000</v>
      </c>
      <c r="N85" s="30"/>
    </row>
    <row r="86" spans="1:14" ht="16.5" thickBot="1">
      <c r="A86" s="42" t="s">
        <v>147</v>
      </c>
      <c r="B86" s="30"/>
      <c r="C86" s="30"/>
      <c r="D86" s="30" t="s">
        <v>146</v>
      </c>
      <c r="E86" s="36">
        <f t="shared" si="0"/>
        <v>8000</v>
      </c>
      <c r="F86" s="60"/>
      <c r="G86" s="36">
        <v>8000</v>
      </c>
      <c r="H86" s="36">
        <f t="shared" si="1"/>
        <v>8000</v>
      </c>
      <c r="I86" s="60"/>
      <c r="J86" s="36">
        <v>8000</v>
      </c>
      <c r="K86" s="36">
        <f t="shared" si="2"/>
        <v>8000</v>
      </c>
      <c r="L86" s="60"/>
      <c r="M86" s="36">
        <v>8000</v>
      </c>
      <c r="N86" s="30"/>
    </row>
    <row r="87" spans="1:14" ht="16.5" thickBot="1">
      <c r="A87" s="42" t="s">
        <v>136</v>
      </c>
      <c r="B87" s="30"/>
      <c r="C87" s="30"/>
      <c r="D87" s="30" t="s">
        <v>135</v>
      </c>
      <c r="E87" s="36">
        <f t="shared" si="0"/>
        <v>0</v>
      </c>
      <c r="F87" s="60"/>
      <c r="G87" s="36"/>
      <c r="H87" s="36">
        <f t="shared" si="1"/>
        <v>0</v>
      </c>
      <c r="I87" s="60"/>
      <c r="J87" s="36"/>
      <c r="K87" s="36">
        <f t="shared" si="2"/>
        <v>0</v>
      </c>
      <c r="L87" s="60"/>
      <c r="M87" s="36"/>
      <c r="N87" s="30"/>
    </row>
    <row r="88" spans="1:14" ht="32.25" thickBot="1">
      <c r="A88" s="42" t="s">
        <v>149</v>
      </c>
      <c r="B88" s="30"/>
      <c r="C88" s="30"/>
      <c r="D88" s="30" t="s">
        <v>148</v>
      </c>
      <c r="E88" s="36">
        <f t="shared" si="0"/>
        <v>4000</v>
      </c>
      <c r="F88" s="60"/>
      <c r="G88" s="36">
        <v>4000</v>
      </c>
      <c r="H88" s="36">
        <f t="shared" si="1"/>
        <v>4000</v>
      </c>
      <c r="I88" s="60"/>
      <c r="J88" s="36">
        <v>4000</v>
      </c>
      <c r="K88" s="36">
        <f t="shared" si="2"/>
        <v>4000</v>
      </c>
      <c r="L88" s="60"/>
      <c r="M88" s="36">
        <v>4000</v>
      </c>
      <c r="N88" s="30"/>
    </row>
    <row r="89" spans="1:14" ht="32.25" thickBot="1">
      <c r="A89" s="42" t="s">
        <v>128</v>
      </c>
      <c r="B89" s="30"/>
      <c r="C89" s="30"/>
      <c r="D89" s="30" t="s">
        <v>129</v>
      </c>
      <c r="E89" s="36">
        <f t="shared" si="0"/>
        <v>24000</v>
      </c>
      <c r="F89" s="60"/>
      <c r="G89" s="36">
        <v>24000</v>
      </c>
      <c r="H89" s="36">
        <f t="shared" si="1"/>
        <v>24000</v>
      </c>
      <c r="I89" s="60"/>
      <c r="J89" s="36">
        <v>24000</v>
      </c>
      <c r="K89" s="36">
        <f t="shared" si="2"/>
        <v>24000</v>
      </c>
      <c r="L89" s="60"/>
      <c r="M89" s="36">
        <v>24000</v>
      </c>
      <c r="N89" s="30"/>
    </row>
    <row r="90" spans="1:14" ht="16.5" thickBot="1">
      <c r="A90" s="42" t="s">
        <v>130</v>
      </c>
      <c r="B90" s="30"/>
      <c r="C90" s="30"/>
      <c r="D90" s="30">
        <v>226</v>
      </c>
      <c r="E90" s="36">
        <f t="shared" si="0"/>
        <v>38800</v>
      </c>
      <c r="F90" s="60">
        <f>F91+F92+F94+F95+F93</f>
        <v>6800</v>
      </c>
      <c r="G90" s="36">
        <f>G91+G92+G94+G95+G93</f>
        <v>32000</v>
      </c>
      <c r="H90" s="36">
        <f t="shared" si="1"/>
        <v>38800</v>
      </c>
      <c r="I90" s="60">
        <f>I91+I92+I94+I95+I93</f>
        <v>6800</v>
      </c>
      <c r="J90" s="36">
        <f>J91+J92+J94+J95+J93</f>
        <v>32000</v>
      </c>
      <c r="K90" s="36">
        <f t="shared" si="2"/>
        <v>38800</v>
      </c>
      <c r="L90" s="60">
        <f>L91+L92+L94+L95+L93</f>
        <v>6800</v>
      </c>
      <c r="M90" s="36">
        <f>M91+M92+M94+M95+M93</f>
        <v>32000</v>
      </c>
      <c r="N90" s="30"/>
    </row>
    <row r="91" spans="1:14" ht="32.25" thickBot="1">
      <c r="A91" s="42" t="s">
        <v>131</v>
      </c>
      <c r="B91" s="30"/>
      <c r="C91" s="30"/>
      <c r="D91" s="30" t="s">
        <v>132</v>
      </c>
      <c r="E91" s="36">
        <f t="shared" si="0"/>
        <v>0</v>
      </c>
      <c r="F91" s="60"/>
      <c r="G91" s="36"/>
      <c r="H91" s="36">
        <f t="shared" si="1"/>
        <v>0</v>
      </c>
      <c r="I91" s="60"/>
      <c r="J91" s="36"/>
      <c r="K91" s="36">
        <f t="shared" si="2"/>
        <v>0</v>
      </c>
      <c r="L91" s="60"/>
      <c r="M91" s="36"/>
      <c r="N91" s="30"/>
    </row>
    <row r="92" spans="1:14" ht="16.5" thickBot="1">
      <c r="A92" s="42" t="s">
        <v>133</v>
      </c>
      <c r="B92" s="30"/>
      <c r="C92" s="30"/>
      <c r="D92" s="30" t="s">
        <v>134</v>
      </c>
      <c r="E92" s="36">
        <f t="shared" si="0"/>
        <v>0</v>
      </c>
      <c r="F92" s="60"/>
      <c r="G92" s="36"/>
      <c r="H92" s="36">
        <f t="shared" si="1"/>
        <v>0</v>
      </c>
      <c r="I92" s="60"/>
      <c r="J92" s="36"/>
      <c r="K92" s="36">
        <f t="shared" si="2"/>
        <v>0</v>
      </c>
      <c r="L92" s="60"/>
      <c r="M92" s="36"/>
      <c r="N92" s="30"/>
    </row>
    <row r="93" spans="1:14" ht="48" thickBot="1">
      <c r="A93" s="42" t="s">
        <v>151</v>
      </c>
      <c r="B93" s="30"/>
      <c r="C93" s="30"/>
      <c r="D93" s="30" t="s">
        <v>150</v>
      </c>
      <c r="E93" s="36">
        <f t="shared" si="0"/>
        <v>9600</v>
      </c>
      <c r="F93" s="60"/>
      <c r="G93" s="36">
        <v>9600</v>
      </c>
      <c r="H93" s="36">
        <f t="shared" si="1"/>
        <v>9600</v>
      </c>
      <c r="I93" s="60"/>
      <c r="J93" s="36">
        <v>9600</v>
      </c>
      <c r="K93" s="36">
        <f t="shared" si="2"/>
        <v>9600</v>
      </c>
      <c r="L93" s="60"/>
      <c r="M93" s="36">
        <v>9600</v>
      </c>
      <c r="N93" s="30"/>
    </row>
    <row r="94" spans="1:14" ht="63.75" thickBot="1">
      <c r="A94" s="42" t="s">
        <v>166</v>
      </c>
      <c r="B94" s="30"/>
      <c r="C94" s="30"/>
      <c r="D94" s="30" t="s">
        <v>167</v>
      </c>
      <c r="E94" s="36">
        <f t="shared" si="0"/>
        <v>6800</v>
      </c>
      <c r="F94" s="60">
        <v>6800</v>
      </c>
      <c r="G94" s="36"/>
      <c r="H94" s="36">
        <f t="shared" si="1"/>
        <v>6800</v>
      </c>
      <c r="I94" s="60">
        <v>6800</v>
      </c>
      <c r="J94" s="36"/>
      <c r="K94" s="36">
        <f t="shared" si="2"/>
        <v>6800</v>
      </c>
      <c r="L94" s="60">
        <v>6800</v>
      </c>
      <c r="M94" s="36"/>
      <c r="N94" s="30"/>
    </row>
    <row r="95" spans="1:14" ht="16.5" thickBot="1">
      <c r="A95" s="42" t="s">
        <v>153</v>
      </c>
      <c r="B95" s="30"/>
      <c r="C95" s="30"/>
      <c r="D95" s="30" t="s">
        <v>152</v>
      </c>
      <c r="E95" s="36">
        <f t="shared" si="0"/>
        <v>22400</v>
      </c>
      <c r="F95" s="60"/>
      <c r="G95" s="36">
        <v>22400</v>
      </c>
      <c r="H95" s="36">
        <f t="shared" si="1"/>
        <v>22400</v>
      </c>
      <c r="I95" s="60"/>
      <c r="J95" s="36">
        <v>22400</v>
      </c>
      <c r="K95" s="36">
        <f t="shared" si="2"/>
        <v>22400</v>
      </c>
      <c r="L95" s="60"/>
      <c r="M95" s="36">
        <v>22400</v>
      </c>
      <c r="N95" s="30"/>
    </row>
    <row r="96" spans="1:14" ht="31.5" customHeight="1" thickBot="1">
      <c r="A96" s="42" t="s">
        <v>177</v>
      </c>
      <c r="B96" s="30"/>
      <c r="C96" s="30"/>
      <c r="D96" s="30">
        <v>228</v>
      </c>
      <c r="E96" s="36">
        <f t="shared" si="0"/>
        <v>0</v>
      </c>
      <c r="F96" s="60"/>
      <c r="G96" s="36"/>
      <c r="H96" s="36">
        <f t="shared" si="1"/>
        <v>0</v>
      </c>
      <c r="I96" s="60"/>
      <c r="J96" s="36"/>
      <c r="K96" s="36">
        <f t="shared" si="2"/>
        <v>0</v>
      </c>
      <c r="L96" s="60"/>
      <c r="M96" s="36"/>
      <c r="N96" s="30"/>
    </row>
    <row r="97" spans="1:14" ht="48" thickBot="1">
      <c r="A97" s="42" t="s">
        <v>137</v>
      </c>
      <c r="B97" s="30"/>
      <c r="C97" s="30"/>
      <c r="D97" s="37">
        <v>312</v>
      </c>
      <c r="E97" s="36">
        <f t="shared" si="0"/>
        <v>8000</v>
      </c>
      <c r="F97" s="62"/>
      <c r="G97" s="52">
        <v>8000</v>
      </c>
      <c r="H97" s="36">
        <f t="shared" si="1"/>
        <v>8000</v>
      </c>
      <c r="I97" s="62"/>
      <c r="J97" s="52">
        <v>8000</v>
      </c>
      <c r="K97" s="36">
        <f t="shared" si="2"/>
        <v>8000</v>
      </c>
      <c r="L97" s="62"/>
      <c r="M97" s="52">
        <v>8000</v>
      </c>
      <c r="N97" s="30"/>
    </row>
    <row r="98" spans="1:14" ht="16.5" thickBot="1">
      <c r="A98" s="42"/>
      <c r="B98" s="30"/>
      <c r="C98" s="30"/>
      <c r="D98" s="37">
        <v>340</v>
      </c>
      <c r="E98" s="36">
        <f t="shared" si="0"/>
        <v>16000</v>
      </c>
      <c r="F98" s="62">
        <f>F100+F101+F102+F99</f>
        <v>0</v>
      </c>
      <c r="G98" s="52">
        <f>G100+G101+G102+G99</f>
        <v>16000</v>
      </c>
      <c r="H98" s="36">
        <f t="shared" si="1"/>
        <v>16000</v>
      </c>
      <c r="I98" s="62">
        <f>I100+I101+I102+I99</f>
        <v>0</v>
      </c>
      <c r="J98" s="52">
        <f>J100+J101+J102+J99</f>
        <v>16000</v>
      </c>
      <c r="K98" s="36">
        <f t="shared" si="2"/>
        <v>16000</v>
      </c>
      <c r="L98" s="62">
        <f>L100+L101+L102+L99</f>
        <v>0</v>
      </c>
      <c r="M98" s="52">
        <f>M100+M101+M102+M99</f>
        <v>16000</v>
      </c>
      <c r="N98" s="30"/>
    </row>
    <row r="99" spans="1:14" ht="48" thickBot="1">
      <c r="A99" s="42" t="s">
        <v>158</v>
      </c>
      <c r="B99" s="30"/>
      <c r="C99" s="30"/>
      <c r="D99" s="37">
        <v>344</v>
      </c>
      <c r="E99" s="36">
        <f t="shared" si="0"/>
        <v>0</v>
      </c>
      <c r="F99" s="62"/>
      <c r="G99" s="52"/>
      <c r="H99" s="36">
        <f t="shared" si="1"/>
        <v>0</v>
      </c>
      <c r="I99" s="62"/>
      <c r="J99" s="52"/>
      <c r="K99" s="36">
        <f t="shared" si="2"/>
        <v>0</v>
      </c>
      <c r="L99" s="62"/>
      <c r="M99" s="52"/>
      <c r="N99" s="30"/>
    </row>
    <row r="100" spans="1:14" ht="32.25" thickBot="1">
      <c r="A100" s="56" t="s">
        <v>168</v>
      </c>
      <c r="B100" s="30"/>
      <c r="C100" s="30"/>
      <c r="D100" s="37">
        <v>345</v>
      </c>
      <c r="E100" s="36">
        <f t="shared" si="0"/>
        <v>0</v>
      </c>
      <c r="F100" s="62"/>
      <c r="G100" s="52"/>
      <c r="H100" s="36">
        <f t="shared" si="1"/>
        <v>0</v>
      </c>
      <c r="I100" s="62"/>
      <c r="J100" s="52"/>
      <c r="K100" s="36">
        <f t="shared" si="2"/>
        <v>0</v>
      </c>
      <c r="L100" s="62"/>
      <c r="M100" s="52"/>
      <c r="N100" s="30"/>
    </row>
    <row r="101" spans="1:14" ht="48" thickBot="1">
      <c r="A101" s="42" t="s">
        <v>156</v>
      </c>
      <c r="B101" s="30"/>
      <c r="C101" s="30"/>
      <c r="D101" s="37">
        <v>346</v>
      </c>
      <c r="E101" s="36">
        <f t="shared" si="0"/>
        <v>16000</v>
      </c>
      <c r="F101" s="62"/>
      <c r="G101" s="52">
        <v>16000</v>
      </c>
      <c r="H101" s="36">
        <f t="shared" si="1"/>
        <v>16000</v>
      </c>
      <c r="I101" s="62"/>
      <c r="J101" s="52">
        <v>16000</v>
      </c>
      <c r="K101" s="36">
        <f t="shared" si="2"/>
        <v>16000</v>
      </c>
      <c r="L101" s="62"/>
      <c r="M101" s="52">
        <v>16000</v>
      </c>
      <c r="N101" s="30"/>
    </row>
    <row r="102" spans="1:14" ht="48" thickBot="1">
      <c r="A102" s="42" t="s">
        <v>157</v>
      </c>
      <c r="B102" s="30"/>
      <c r="C102" s="30"/>
      <c r="D102" s="37">
        <v>349</v>
      </c>
      <c r="E102" s="36">
        <f t="shared" si="0"/>
        <v>0</v>
      </c>
      <c r="F102" s="62"/>
      <c r="G102" s="52"/>
      <c r="H102" s="36">
        <f t="shared" si="1"/>
        <v>0</v>
      </c>
      <c r="I102" s="62"/>
      <c r="J102" s="52"/>
      <c r="K102" s="36">
        <f t="shared" si="2"/>
        <v>0</v>
      </c>
      <c r="L102" s="62"/>
      <c r="M102" s="52"/>
      <c r="N102" s="30"/>
    </row>
    <row r="103" spans="1:14" ht="63.75" thickBot="1">
      <c r="A103" s="42" t="s">
        <v>56</v>
      </c>
      <c r="B103" s="30">
        <v>2650</v>
      </c>
      <c r="C103" s="30">
        <v>400</v>
      </c>
      <c r="D103" s="30"/>
      <c r="E103" s="36">
        <f t="shared" si="0"/>
        <v>0</v>
      </c>
      <c r="F103" s="60">
        <f>F104+F106</f>
        <v>0</v>
      </c>
      <c r="G103" s="36">
        <f>G104+G106</f>
        <v>0</v>
      </c>
      <c r="H103" s="36">
        <f t="shared" si="1"/>
        <v>0</v>
      </c>
      <c r="I103" s="60">
        <f>I104+I106</f>
        <v>0</v>
      </c>
      <c r="J103" s="36">
        <f>J104+J106</f>
        <v>0</v>
      </c>
      <c r="K103" s="36">
        <f t="shared" si="2"/>
        <v>0</v>
      </c>
      <c r="L103" s="60">
        <f>L104+L106</f>
        <v>0</v>
      </c>
      <c r="M103" s="36">
        <f>M104+M106</f>
        <v>0</v>
      </c>
      <c r="N103" s="30"/>
    </row>
    <row r="104" spans="1:14" ht="15.75">
      <c r="A104" s="48" t="s">
        <v>11</v>
      </c>
      <c r="B104" s="69">
        <v>2651</v>
      </c>
      <c r="C104" s="69">
        <v>406</v>
      </c>
      <c r="D104" s="69"/>
      <c r="E104" s="65"/>
      <c r="F104" s="63"/>
      <c r="G104" s="65"/>
      <c r="H104" s="65"/>
      <c r="I104" s="63"/>
      <c r="J104" s="65"/>
      <c r="K104" s="65"/>
      <c r="L104" s="63"/>
      <c r="M104" s="65"/>
      <c r="N104" s="69"/>
    </row>
    <row r="105" spans="1:14" ht="63.75" thickBot="1">
      <c r="A105" s="49" t="s">
        <v>57</v>
      </c>
      <c r="B105" s="70"/>
      <c r="C105" s="70"/>
      <c r="D105" s="70"/>
      <c r="E105" s="66"/>
      <c r="F105" s="64"/>
      <c r="G105" s="66"/>
      <c r="H105" s="66"/>
      <c r="I105" s="64"/>
      <c r="J105" s="66"/>
      <c r="K105" s="66"/>
      <c r="L105" s="64"/>
      <c r="M105" s="66"/>
      <c r="N105" s="70"/>
    </row>
    <row r="106" spans="1:14" ht="79.5" thickBot="1">
      <c r="A106" s="49" t="s">
        <v>58</v>
      </c>
      <c r="B106" s="30">
        <v>2652</v>
      </c>
      <c r="C106" s="30">
        <v>407</v>
      </c>
      <c r="D106" s="30"/>
      <c r="E106" s="36"/>
      <c r="F106" s="60"/>
      <c r="G106" s="36"/>
      <c r="H106" s="36"/>
      <c r="I106" s="60"/>
      <c r="J106" s="36"/>
      <c r="K106" s="36"/>
      <c r="L106" s="60"/>
      <c r="M106" s="36"/>
      <c r="N106" s="30"/>
    </row>
    <row r="107" spans="1:14" ht="26.25" thickBot="1">
      <c r="A107" s="34" t="s">
        <v>59</v>
      </c>
      <c r="B107" s="30">
        <v>3000</v>
      </c>
      <c r="C107" s="30">
        <v>100</v>
      </c>
      <c r="D107" s="30"/>
      <c r="E107" s="36"/>
      <c r="F107" s="60"/>
      <c r="G107" s="36"/>
      <c r="H107" s="36"/>
      <c r="I107" s="60"/>
      <c r="J107" s="36"/>
      <c r="K107" s="36"/>
      <c r="L107" s="60"/>
      <c r="M107" s="36"/>
      <c r="N107" s="30" t="s">
        <v>8</v>
      </c>
    </row>
    <row r="108" spans="1:14" ht="15.75">
      <c r="A108" s="41" t="s">
        <v>11</v>
      </c>
      <c r="B108" s="69">
        <v>3010</v>
      </c>
      <c r="C108" s="69"/>
      <c r="D108" s="69"/>
      <c r="E108" s="65"/>
      <c r="F108" s="63"/>
      <c r="G108" s="65"/>
      <c r="H108" s="65"/>
      <c r="I108" s="63"/>
      <c r="J108" s="65"/>
      <c r="K108" s="65"/>
      <c r="L108" s="63"/>
      <c r="M108" s="65"/>
      <c r="N108" s="69" t="s">
        <v>8</v>
      </c>
    </row>
    <row r="109" spans="1:14" ht="13.5" customHeight="1" thickBot="1">
      <c r="A109" s="53" t="s">
        <v>60</v>
      </c>
      <c r="B109" s="70"/>
      <c r="C109" s="70"/>
      <c r="D109" s="70"/>
      <c r="E109" s="66"/>
      <c r="F109" s="64"/>
      <c r="G109" s="66"/>
      <c r="H109" s="66"/>
      <c r="I109" s="64"/>
      <c r="J109" s="66"/>
      <c r="K109" s="66"/>
      <c r="L109" s="64"/>
      <c r="M109" s="66"/>
      <c r="N109" s="70"/>
    </row>
    <row r="110" spans="1:14" ht="26.25" thickBot="1">
      <c r="A110" s="53" t="s">
        <v>61</v>
      </c>
      <c r="B110" s="30">
        <v>3020</v>
      </c>
      <c r="C110" s="30"/>
      <c r="D110" s="30"/>
      <c r="E110" s="36"/>
      <c r="F110" s="60"/>
      <c r="G110" s="36"/>
      <c r="H110" s="36"/>
      <c r="I110" s="60"/>
      <c r="J110" s="36"/>
      <c r="K110" s="36"/>
      <c r="L110" s="60"/>
      <c r="M110" s="36"/>
      <c r="N110" s="30" t="s">
        <v>8</v>
      </c>
    </row>
    <row r="111" spans="1:14" ht="26.25" thickBot="1">
      <c r="A111" s="53" t="s">
        <v>62</v>
      </c>
      <c r="B111" s="30">
        <v>3030</v>
      </c>
      <c r="C111" s="30"/>
      <c r="D111" s="30"/>
      <c r="E111" s="36"/>
      <c r="F111" s="60"/>
      <c r="G111" s="36"/>
      <c r="H111" s="36"/>
      <c r="I111" s="60"/>
      <c r="J111" s="36"/>
      <c r="K111" s="36"/>
      <c r="L111" s="60"/>
      <c r="M111" s="36"/>
      <c r="N111" s="30" t="s">
        <v>8</v>
      </c>
    </row>
    <row r="112" spans="1:14" ht="16.5" thickBot="1">
      <c r="A112" s="34" t="s">
        <v>63</v>
      </c>
      <c r="B112" s="30">
        <v>4000</v>
      </c>
      <c r="C112" s="30" t="s">
        <v>8</v>
      </c>
      <c r="D112" s="30"/>
      <c r="E112" s="36"/>
      <c r="F112" s="60"/>
      <c r="G112" s="36"/>
      <c r="H112" s="36"/>
      <c r="I112" s="60"/>
      <c r="J112" s="36"/>
      <c r="K112" s="36"/>
      <c r="L112" s="60"/>
      <c r="M112" s="36"/>
      <c r="N112" s="30" t="s">
        <v>8</v>
      </c>
    </row>
    <row r="113" spans="1:14" ht="15.75">
      <c r="A113" s="41" t="s">
        <v>24</v>
      </c>
      <c r="B113" s="69">
        <v>4010</v>
      </c>
      <c r="C113" s="69" t="s">
        <v>65</v>
      </c>
      <c r="D113" s="69"/>
      <c r="E113" s="65"/>
      <c r="F113" s="63"/>
      <c r="G113" s="65"/>
      <c r="H113" s="65"/>
      <c r="I113" s="63"/>
      <c r="J113" s="65"/>
      <c r="K113" s="65"/>
      <c r="L113" s="63"/>
      <c r="M113" s="65"/>
      <c r="N113" s="69" t="s">
        <v>8</v>
      </c>
    </row>
    <row r="114" spans="1:14" ht="32.25" thickBot="1">
      <c r="A114" s="42" t="s">
        <v>64</v>
      </c>
      <c r="B114" s="70"/>
      <c r="C114" s="70"/>
      <c r="D114" s="70"/>
      <c r="E114" s="66"/>
      <c r="F114" s="64"/>
      <c r="G114" s="66"/>
      <c r="H114" s="66"/>
      <c r="I114" s="64"/>
      <c r="J114" s="66"/>
      <c r="K114" s="66"/>
      <c r="L114" s="64"/>
      <c r="M114" s="66"/>
      <c r="N114" s="70"/>
    </row>
    <row r="115" ht="15.75">
      <c r="A115" s="54"/>
    </row>
    <row r="116" ht="15.75">
      <c r="A116" s="55"/>
    </row>
    <row r="117" ht="15.75">
      <c r="A117" s="55"/>
    </row>
  </sheetData>
  <sheetProtection/>
  <mergeCells count="214">
    <mergeCell ref="H47:H48"/>
    <mergeCell ref="K47:K48"/>
    <mergeCell ref="N12:N13"/>
    <mergeCell ref="C16:C17"/>
    <mergeCell ref="D16:D17"/>
    <mergeCell ref="N16:N17"/>
    <mergeCell ref="H12:H13"/>
    <mergeCell ref="K12:K13"/>
    <mergeCell ref="K16:K17"/>
    <mergeCell ref="N36:N37"/>
    <mergeCell ref="N38:N39"/>
    <mergeCell ref="N43:N44"/>
    <mergeCell ref="N113:N114"/>
    <mergeCell ref="D58:D59"/>
    <mergeCell ref="E58:E59"/>
    <mergeCell ref="N58:N59"/>
    <mergeCell ref="D36:D37"/>
    <mergeCell ref="E36:E37"/>
    <mergeCell ref="D38:D39"/>
    <mergeCell ref="E38:E39"/>
    <mergeCell ref="N47:N48"/>
    <mergeCell ref="K36:K37"/>
    <mergeCell ref="I36:I37"/>
    <mergeCell ref="N26:N27"/>
    <mergeCell ref="N32:N33"/>
    <mergeCell ref="N49:N50"/>
    <mergeCell ref="H26:H27"/>
    <mergeCell ref="K26:K27"/>
    <mergeCell ref="H32:H33"/>
    <mergeCell ref="K32:K33"/>
    <mergeCell ref="L36:L37"/>
    <mergeCell ref="M36:M37"/>
    <mergeCell ref="J43:J44"/>
    <mergeCell ref="H43:H44"/>
    <mergeCell ref="K43:K44"/>
    <mergeCell ref="H36:H37"/>
    <mergeCell ref="H38:H39"/>
    <mergeCell ref="K38:K39"/>
    <mergeCell ref="J36:J37"/>
    <mergeCell ref="I38:I39"/>
    <mergeCell ref="N51:N53"/>
    <mergeCell ref="H51:H53"/>
    <mergeCell ref="K51:K53"/>
    <mergeCell ref="H49:H50"/>
    <mergeCell ref="K49:K50"/>
    <mergeCell ref="H58:H59"/>
    <mergeCell ref="K58:K59"/>
    <mergeCell ref="H104:H105"/>
    <mergeCell ref="K104:K105"/>
    <mergeCell ref="H69:H70"/>
    <mergeCell ref="K69:K70"/>
    <mergeCell ref="N64:N65"/>
    <mergeCell ref="H113:H114"/>
    <mergeCell ref="K113:K114"/>
    <mergeCell ref="H108:H109"/>
    <mergeCell ref="K108:K109"/>
    <mergeCell ref="H64:H65"/>
    <mergeCell ref="K64:K65"/>
    <mergeCell ref="N69:N70"/>
    <mergeCell ref="N104:N105"/>
    <mergeCell ref="N108:N109"/>
    <mergeCell ref="B113:B114"/>
    <mergeCell ref="C113:C114"/>
    <mergeCell ref="D113:D114"/>
    <mergeCell ref="E113:E114"/>
    <mergeCell ref="D104:D105"/>
    <mergeCell ref="E104:E105"/>
    <mergeCell ref="D108:D109"/>
    <mergeCell ref="E108:E109"/>
    <mergeCell ref="B108:B109"/>
    <mergeCell ref="C108:C109"/>
    <mergeCell ref="B104:B105"/>
    <mergeCell ref="C104:C105"/>
    <mergeCell ref="I69:I70"/>
    <mergeCell ref="J69:J70"/>
    <mergeCell ref="I104:I105"/>
    <mergeCell ref="J104:J105"/>
    <mergeCell ref="B69:B70"/>
    <mergeCell ref="C69:C70"/>
    <mergeCell ref="D69:D70"/>
    <mergeCell ref="E69:E70"/>
    <mergeCell ref="B64:B65"/>
    <mergeCell ref="C64:C65"/>
    <mergeCell ref="D64:D65"/>
    <mergeCell ref="E64:E65"/>
    <mergeCell ref="B58:B59"/>
    <mergeCell ref="C58:C59"/>
    <mergeCell ref="D49:D50"/>
    <mergeCell ref="E49:E50"/>
    <mergeCell ref="D51:D53"/>
    <mergeCell ref="E51:E53"/>
    <mergeCell ref="B51:B53"/>
    <mergeCell ref="C51:C53"/>
    <mergeCell ref="B49:B50"/>
    <mergeCell ref="C49:C50"/>
    <mergeCell ref="B47:B48"/>
    <mergeCell ref="C47:C48"/>
    <mergeCell ref="D47:D48"/>
    <mergeCell ref="E47:E48"/>
    <mergeCell ref="B43:B44"/>
    <mergeCell ref="C43:C44"/>
    <mergeCell ref="D43:D44"/>
    <mergeCell ref="E43:E44"/>
    <mergeCell ref="B38:B39"/>
    <mergeCell ref="C38:C39"/>
    <mergeCell ref="B36:B37"/>
    <mergeCell ref="C36:C37"/>
    <mergeCell ref="C26:C27"/>
    <mergeCell ref="D26:D27"/>
    <mergeCell ref="E26:E27"/>
    <mergeCell ref="B32:B33"/>
    <mergeCell ref="C32:C33"/>
    <mergeCell ref="D32:D33"/>
    <mergeCell ref="E32:E33"/>
    <mergeCell ref="H16:H17"/>
    <mergeCell ref="J32:J33"/>
    <mergeCell ref="F26:F27"/>
    <mergeCell ref="F32:F33"/>
    <mergeCell ref="I26:I27"/>
    <mergeCell ref="J26:J27"/>
    <mergeCell ref="I32:I33"/>
    <mergeCell ref="A4:R4"/>
    <mergeCell ref="E6:N6"/>
    <mergeCell ref="A6:A7"/>
    <mergeCell ref="B6:B7"/>
    <mergeCell ref="C6:C7"/>
    <mergeCell ref="D6:D7"/>
    <mergeCell ref="F12:F13"/>
    <mergeCell ref="F16:F17"/>
    <mergeCell ref="B12:B13"/>
    <mergeCell ref="F36:F37"/>
    <mergeCell ref="B16:B17"/>
    <mergeCell ref="E16:E17"/>
    <mergeCell ref="C12:C13"/>
    <mergeCell ref="D12:D13"/>
    <mergeCell ref="E12:E13"/>
    <mergeCell ref="B26:B27"/>
    <mergeCell ref="F38:F39"/>
    <mergeCell ref="F49:F50"/>
    <mergeCell ref="F51:F53"/>
    <mergeCell ref="F43:F44"/>
    <mergeCell ref="F47:F48"/>
    <mergeCell ref="F58:F59"/>
    <mergeCell ref="F64:F65"/>
    <mergeCell ref="G36:G37"/>
    <mergeCell ref="G38:G39"/>
    <mergeCell ref="G43:G44"/>
    <mergeCell ref="G47:G48"/>
    <mergeCell ref="G49:G50"/>
    <mergeCell ref="G51:G53"/>
    <mergeCell ref="G58:G59"/>
    <mergeCell ref="G64:G65"/>
    <mergeCell ref="G108:G109"/>
    <mergeCell ref="G113:G114"/>
    <mergeCell ref="G12:G13"/>
    <mergeCell ref="G16:G17"/>
    <mergeCell ref="G26:G27"/>
    <mergeCell ref="G32:G33"/>
    <mergeCell ref="G69:G70"/>
    <mergeCell ref="G104:G105"/>
    <mergeCell ref="F108:F109"/>
    <mergeCell ref="F113:F114"/>
    <mergeCell ref="F69:F70"/>
    <mergeCell ref="F104:F105"/>
    <mergeCell ref="I58:I59"/>
    <mergeCell ref="J58:J59"/>
    <mergeCell ref="I64:I65"/>
    <mergeCell ref="J64:J65"/>
    <mergeCell ref="I113:I114"/>
    <mergeCell ref="J113:J114"/>
    <mergeCell ref="I108:I109"/>
    <mergeCell ref="J108:J109"/>
    <mergeCell ref="I49:I50"/>
    <mergeCell ref="J49:J50"/>
    <mergeCell ref="I12:I13"/>
    <mergeCell ref="J12:J13"/>
    <mergeCell ref="I16:I17"/>
    <mergeCell ref="J16:J17"/>
    <mergeCell ref="I47:I48"/>
    <mergeCell ref="J47:J48"/>
    <mergeCell ref="L12:L13"/>
    <mergeCell ref="M12:M13"/>
    <mergeCell ref="L16:L17"/>
    <mergeCell ref="M16:M17"/>
    <mergeCell ref="L26:L27"/>
    <mergeCell ref="M26:M27"/>
    <mergeCell ref="I51:I53"/>
    <mergeCell ref="J51:J53"/>
    <mergeCell ref="L38:L39"/>
    <mergeCell ref="M38:M39"/>
    <mergeCell ref="J38:J39"/>
    <mergeCell ref="I43:I44"/>
    <mergeCell ref="L32:L33"/>
    <mergeCell ref="M32:M33"/>
    <mergeCell ref="L64:L65"/>
    <mergeCell ref="M64:M65"/>
    <mergeCell ref="L43:L44"/>
    <mergeCell ref="M43:M44"/>
    <mergeCell ref="L47:L48"/>
    <mergeCell ref="M47:M48"/>
    <mergeCell ref="L49:L50"/>
    <mergeCell ref="M49:M50"/>
    <mergeCell ref="L51:L53"/>
    <mergeCell ref="M51:M53"/>
    <mergeCell ref="L58:L59"/>
    <mergeCell ref="M58:M59"/>
    <mergeCell ref="L113:L114"/>
    <mergeCell ref="M113:M114"/>
    <mergeCell ref="L69:L70"/>
    <mergeCell ref="M69:M70"/>
    <mergeCell ref="L104:L105"/>
    <mergeCell ref="M104:M105"/>
    <mergeCell ref="L108:L109"/>
    <mergeCell ref="M108:M10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75" zoomScaleSheetLayoutView="75" zoomScalePageLayoutView="0" workbookViewId="0" topLeftCell="A22">
      <selection activeCell="G37" sqref="G37"/>
    </sheetView>
  </sheetViews>
  <sheetFormatPr defaultColWidth="9.140625" defaultRowHeight="12.75"/>
  <cols>
    <col min="1" max="1" width="11.140625" style="0" customWidth="1"/>
    <col min="2" max="2" width="51.8515625" style="10" customWidth="1"/>
    <col min="3" max="3" width="9.7109375" style="10" customWidth="1"/>
    <col min="4" max="4" width="13.8515625" style="10" customWidth="1"/>
    <col min="5" max="5" width="16.57421875" style="0" customWidth="1"/>
    <col min="6" max="6" width="15.8515625" style="0" customWidth="1"/>
    <col min="7" max="7" width="16.421875" style="0" customWidth="1"/>
    <col min="8" max="8" width="14.8515625" style="0" customWidth="1"/>
  </cols>
  <sheetData>
    <row r="1" ht="15.75">
      <c r="A1" s="5"/>
    </row>
    <row r="2" spans="1:8" ht="12.75">
      <c r="A2" s="90" t="s">
        <v>66</v>
      </c>
      <c r="B2" s="90"/>
      <c r="C2" s="90"/>
      <c r="D2" s="90"/>
      <c r="E2" s="90"/>
      <c r="F2" s="90"/>
      <c r="G2" s="90"/>
      <c r="H2" s="90"/>
    </row>
    <row r="3" ht="15.75">
      <c r="A3" s="5"/>
    </row>
    <row r="4" ht="16.5" thickBot="1">
      <c r="A4" s="5"/>
    </row>
    <row r="5" spans="1:8" ht="70.5" customHeight="1" thickBot="1">
      <c r="A5" s="91" t="s">
        <v>67</v>
      </c>
      <c r="B5" s="84" t="s">
        <v>1</v>
      </c>
      <c r="C5" s="84" t="s">
        <v>68</v>
      </c>
      <c r="D5" s="84" t="s">
        <v>69</v>
      </c>
      <c r="E5" s="93" t="s">
        <v>5</v>
      </c>
      <c r="F5" s="94"/>
      <c r="G5" s="94"/>
      <c r="H5" s="95"/>
    </row>
    <row r="6" spans="1:8" ht="63.75" thickBot="1">
      <c r="A6" s="92"/>
      <c r="B6" s="85"/>
      <c r="C6" s="85"/>
      <c r="D6" s="85"/>
      <c r="E6" s="9" t="s">
        <v>171</v>
      </c>
      <c r="F6" s="9" t="s">
        <v>172</v>
      </c>
      <c r="G6" s="9" t="s">
        <v>173</v>
      </c>
      <c r="H6" s="2" t="s">
        <v>6</v>
      </c>
    </row>
    <row r="7" spans="1:8" ht="13.5" thickBot="1">
      <c r="A7" s="6">
        <v>1</v>
      </c>
      <c r="B7" s="11">
        <v>2</v>
      </c>
      <c r="C7" s="11">
        <v>3</v>
      </c>
      <c r="D7" s="11">
        <v>4</v>
      </c>
      <c r="E7" s="1">
        <v>5</v>
      </c>
      <c r="F7" s="1">
        <v>6</v>
      </c>
      <c r="G7" s="1">
        <v>7</v>
      </c>
      <c r="H7" s="1">
        <v>8</v>
      </c>
    </row>
    <row r="8" spans="1:8" ht="16.5" thickBot="1">
      <c r="A8" s="4">
        <v>1</v>
      </c>
      <c r="B8" s="12" t="s">
        <v>70</v>
      </c>
      <c r="C8" s="9">
        <v>26000</v>
      </c>
      <c r="D8" s="9" t="s">
        <v>8</v>
      </c>
      <c r="E8" s="18">
        <f>'раздел 1'!E68</f>
        <v>578500</v>
      </c>
      <c r="F8" s="18">
        <f>'раздел 1'!H68</f>
        <v>540500</v>
      </c>
      <c r="G8" s="18">
        <f>'раздел 1'!K68</f>
        <v>540500</v>
      </c>
      <c r="H8" s="3"/>
    </row>
    <row r="9" spans="1:8" ht="15.75">
      <c r="A9" s="82" t="s">
        <v>71</v>
      </c>
      <c r="B9" s="13" t="s">
        <v>11</v>
      </c>
      <c r="C9" s="84">
        <v>26100</v>
      </c>
      <c r="D9" s="84" t="s">
        <v>8</v>
      </c>
      <c r="E9" s="86"/>
      <c r="F9" s="86"/>
      <c r="G9" s="86"/>
      <c r="H9" s="88"/>
    </row>
    <row r="10" spans="1:8" ht="215.25" customHeight="1" thickBot="1">
      <c r="A10" s="83"/>
      <c r="B10" s="9" t="s">
        <v>72</v>
      </c>
      <c r="C10" s="85"/>
      <c r="D10" s="85"/>
      <c r="E10" s="87"/>
      <c r="F10" s="87"/>
      <c r="G10" s="87"/>
      <c r="H10" s="89"/>
    </row>
    <row r="11" spans="1:8" ht="63.75" thickBot="1">
      <c r="A11" s="4" t="s">
        <v>73</v>
      </c>
      <c r="B11" s="9" t="s">
        <v>74</v>
      </c>
      <c r="C11" s="9">
        <v>26200</v>
      </c>
      <c r="D11" s="9" t="s">
        <v>8</v>
      </c>
      <c r="E11" s="18"/>
      <c r="F11" s="18"/>
      <c r="G11" s="18"/>
      <c r="H11" s="3"/>
    </row>
    <row r="12" spans="1:8" ht="63.75" thickBot="1">
      <c r="A12" s="4" t="s">
        <v>75</v>
      </c>
      <c r="B12" s="9" t="s">
        <v>76</v>
      </c>
      <c r="C12" s="9">
        <v>26300</v>
      </c>
      <c r="D12" s="9" t="s">
        <v>8</v>
      </c>
      <c r="E12" s="18"/>
      <c r="F12" s="18"/>
      <c r="G12" s="18"/>
      <c r="H12" s="3"/>
    </row>
    <row r="13" spans="1:8" ht="63.75" thickBot="1">
      <c r="A13" s="4" t="s">
        <v>77</v>
      </c>
      <c r="B13" s="9" t="s">
        <v>78</v>
      </c>
      <c r="C13" s="9">
        <v>26400</v>
      </c>
      <c r="D13" s="9" t="s">
        <v>8</v>
      </c>
      <c r="E13" s="18">
        <f>E14+E19+E23+E24+E28</f>
        <v>578500</v>
      </c>
      <c r="F13" s="18">
        <f>F14+F19+F23+F24+F28</f>
        <v>540500</v>
      </c>
      <c r="G13" s="18">
        <f>G14+G19+G23+G24+G28</f>
        <v>540500</v>
      </c>
      <c r="H13" s="3"/>
    </row>
    <row r="14" spans="1:8" ht="15.75">
      <c r="A14" s="96">
        <v>36982</v>
      </c>
      <c r="B14" s="13" t="s">
        <v>11</v>
      </c>
      <c r="C14" s="84">
        <v>26410</v>
      </c>
      <c r="D14" s="84" t="s">
        <v>8</v>
      </c>
      <c r="E14" s="86">
        <f>E16+E18</f>
        <v>440500</v>
      </c>
      <c r="F14" s="86">
        <f>F16+F18</f>
        <v>402500</v>
      </c>
      <c r="G14" s="86">
        <f>G16+G18</f>
        <v>402500</v>
      </c>
      <c r="H14" s="88"/>
    </row>
    <row r="15" spans="1:8" ht="48" customHeight="1" thickBot="1">
      <c r="A15" s="97"/>
      <c r="B15" s="9" t="s">
        <v>79</v>
      </c>
      <c r="C15" s="85"/>
      <c r="D15" s="85"/>
      <c r="E15" s="87"/>
      <c r="F15" s="87"/>
      <c r="G15" s="87"/>
      <c r="H15" s="89"/>
    </row>
    <row r="16" spans="1:8" ht="15.75">
      <c r="A16" s="82" t="s">
        <v>80</v>
      </c>
      <c r="B16" s="13" t="s">
        <v>11</v>
      </c>
      <c r="C16" s="84">
        <v>26411</v>
      </c>
      <c r="D16" s="84" t="s">
        <v>8</v>
      </c>
      <c r="E16" s="86">
        <f>-E19</f>
        <v>0</v>
      </c>
      <c r="F16" s="86"/>
      <c r="G16" s="86"/>
      <c r="H16" s="88"/>
    </row>
    <row r="17" spans="1:8" ht="13.5" thickBot="1">
      <c r="A17" s="83"/>
      <c r="B17" s="12" t="s">
        <v>81</v>
      </c>
      <c r="C17" s="85"/>
      <c r="D17" s="85"/>
      <c r="E17" s="87"/>
      <c r="F17" s="87"/>
      <c r="G17" s="87"/>
      <c r="H17" s="89"/>
    </row>
    <row r="18" spans="1:8" ht="32.25" thickBot="1">
      <c r="A18" s="4" t="s">
        <v>82</v>
      </c>
      <c r="B18" s="9" t="s">
        <v>83</v>
      </c>
      <c r="C18" s="9">
        <v>26412</v>
      </c>
      <c r="D18" s="9" t="s">
        <v>8</v>
      </c>
      <c r="E18" s="18">
        <v>440500</v>
      </c>
      <c r="F18" s="18">
        <v>402500</v>
      </c>
      <c r="G18" s="18">
        <v>402500</v>
      </c>
      <c r="H18" s="3"/>
    </row>
    <row r="19" spans="1:8" ht="32.25" thickBot="1">
      <c r="A19" s="4" t="s">
        <v>84</v>
      </c>
      <c r="B19" s="9" t="s">
        <v>85</v>
      </c>
      <c r="C19" s="9">
        <v>26420</v>
      </c>
      <c r="D19" s="9" t="s">
        <v>8</v>
      </c>
      <c r="E19" s="18">
        <f>E20+E22</f>
        <v>0</v>
      </c>
      <c r="F19" s="18">
        <f>F20+F22</f>
        <v>0</v>
      </c>
      <c r="G19" s="18">
        <f>G20+G22</f>
        <v>0</v>
      </c>
      <c r="H19" s="3"/>
    </row>
    <row r="20" spans="1:8" ht="15.75">
      <c r="A20" s="82" t="s">
        <v>86</v>
      </c>
      <c r="B20" s="13" t="s">
        <v>11</v>
      </c>
      <c r="C20" s="84">
        <v>26421</v>
      </c>
      <c r="D20" s="84" t="s">
        <v>8</v>
      </c>
      <c r="E20" s="86"/>
      <c r="F20" s="86"/>
      <c r="G20" s="86"/>
      <c r="H20" s="88"/>
    </row>
    <row r="21" spans="1:8" ht="13.5" thickBot="1">
      <c r="A21" s="83"/>
      <c r="B21" s="12" t="s">
        <v>87</v>
      </c>
      <c r="C21" s="85"/>
      <c r="D21" s="85"/>
      <c r="E21" s="87"/>
      <c r="F21" s="87"/>
      <c r="G21" s="87"/>
      <c r="H21" s="89"/>
    </row>
    <row r="22" spans="1:8" ht="32.25" thickBot="1">
      <c r="A22" s="4" t="s">
        <v>88</v>
      </c>
      <c r="B22" s="9" t="s">
        <v>89</v>
      </c>
      <c r="C22" s="9">
        <v>26422</v>
      </c>
      <c r="D22" s="9" t="s">
        <v>8</v>
      </c>
      <c r="E22" s="18"/>
      <c r="F22" s="18"/>
      <c r="G22" s="18"/>
      <c r="H22" s="3"/>
    </row>
    <row r="23" spans="1:8" ht="26.25" thickBot="1">
      <c r="A23" s="4" t="s">
        <v>90</v>
      </c>
      <c r="B23" s="12" t="s">
        <v>91</v>
      </c>
      <c r="C23" s="9">
        <v>26430</v>
      </c>
      <c r="D23" s="9" t="s">
        <v>8</v>
      </c>
      <c r="E23" s="18"/>
      <c r="F23" s="18"/>
      <c r="G23" s="18"/>
      <c r="H23" s="3"/>
    </row>
    <row r="24" spans="1:8" ht="32.25" thickBot="1">
      <c r="A24" s="4" t="s">
        <v>92</v>
      </c>
      <c r="B24" s="9" t="s">
        <v>93</v>
      </c>
      <c r="C24" s="9">
        <v>26440</v>
      </c>
      <c r="D24" s="9" t="s">
        <v>8</v>
      </c>
      <c r="E24" s="18">
        <f>E25+E27</f>
        <v>0</v>
      </c>
      <c r="F24" s="18">
        <f>F25+F27</f>
        <v>0</v>
      </c>
      <c r="G24" s="18">
        <f>G25+G27</f>
        <v>0</v>
      </c>
      <c r="H24" s="3"/>
    </row>
    <row r="25" spans="1:8" ht="15.75">
      <c r="A25" s="82" t="s">
        <v>94</v>
      </c>
      <c r="B25" s="13" t="s">
        <v>11</v>
      </c>
      <c r="C25" s="84">
        <v>26441</v>
      </c>
      <c r="D25" s="84" t="s">
        <v>8</v>
      </c>
      <c r="E25" s="86"/>
      <c r="F25" s="86"/>
      <c r="G25" s="86"/>
      <c r="H25" s="88"/>
    </row>
    <row r="26" spans="1:8" ht="13.5" thickBot="1">
      <c r="A26" s="83"/>
      <c r="B26" s="12" t="s">
        <v>95</v>
      </c>
      <c r="C26" s="85"/>
      <c r="D26" s="85"/>
      <c r="E26" s="87"/>
      <c r="F26" s="87"/>
      <c r="G26" s="87"/>
      <c r="H26" s="89"/>
    </row>
    <row r="27" spans="1:8" ht="32.25" thickBot="1">
      <c r="A27" s="4" t="s">
        <v>96</v>
      </c>
      <c r="B27" s="9" t="s">
        <v>97</v>
      </c>
      <c r="C27" s="9">
        <v>26442</v>
      </c>
      <c r="D27" s="9" t="s">
        <v>8</v>
      </c>
      <c r="E27" s="18"/>
      <c r="F27" s="18"/>
      <c r="G27" s="18"/>
      <c r="H27" s="3"/>
    </row>
    <row r="28" spans="1:8" ht="32.25" thickBot="1">
      <c r="A28" s="4" t="s">
        <v>98</v>
      </c>
      <c r="B28" s="9" t="s">
        <v>99</v>
      </c>
      <c r="C28" s="9">
        <v>26450</v>
      </c>
      <c r="D28" s="9" t="s">
        <v>8</v>
      </c>
      <c r="E28" s="18">
        <f>E29+E31</f>
        <v>138000</v>
      </c>
      <c r="F28" s="18">
        <f>F29+F31</f>
        <v>138000</v>
      </c>
      <c r="G28" s="18">
        <f>G29+G31</f>
        <v>138000</v>
      </c>
      <c r="H28" s="3"/>
    </row>
    <row r="29" spans="1:8" ht="15.75">
      <c r="A29" s="82" t="s">
        <v>100</v>
      </c>
      <c r="B29" s="13" t="s">
        <v>11</v>
      </c>
      <c r="C29" s="84">
        <v>26451</v>
      </c>
      <c r="D29" s="84" t="s">
        <v>8</v>
      </c>
      <c r="E29" s="86"/>
      <c r="F29" s="86"/>
      <c r="G29" s="86"/>
      <c r="H29" s="88"/>
    </row>
    <row r="30" spans="1:8" ht="13.5" thickBot="1">
      <c r="A30" s="83"/>
      <c r="B30" s="12" t="s">
        <v>87</v>
      </c>
      <c r="C30" s="85"/>
      <c r="D30" s="85"/>
      <c r="E30" s="87"/>
      <c r="F30" s="87"/>
      <c r="G30" s="87"/>
      <c r="H30" s="89"/>
    </row>
    <row r="31" spans="1:8" ht="16.5" thickBot="1">
      <c r="A31" s="4" t="s">
        <v>101</v>
      </c>
      <c r="B31" s="12" t="s">
        <v>102</v>
      </c>
      <c r="C31" s="9">
        <v>26452</v>
      </c>
      <c r="D31" s="9" t="s">
        <v>8</v>
      </c>
      <c r="E31" s="18">
        <v>138000</v>
      </c>
      <c r="F31" s="18">
        <v>138000</v>
      </c>
      <c r="G31" s="18">
        <v>138000</v>
      </c>
      <c r="H31" s="3"/>
    </row>
    <row r="32" spans="1:8" ht="63.75" thickBot="1">
      <c r="A32" s="4" t="s">
        <v>103</v>
      </c>
      <c r="B32" s="9" t="s">
        <v>104</v>
      </c>
      <c r="C32" s="9">
        <v>26500</v>
      </c>
      <c r="D32" s="9" t="s">
        <v>8</v>
      </c>
      <c r="E32" s="18">
        <f>E33</f>
        <v>440500</v>
      </c>
      <c r="F32" s="18">
        <f>F33</f>
        <v>402500</v>
      </c>
      <c r="G32" s="18">
        <f>G33</f>
        <v>402500</v>
      </c>
      <c r="H32" s="3"/>
    </row>
    <row r="33" spans="1:8" ht="16.5" thickBot="1">
      <c r="A33" s="7"/>
      <c r="B33" s="13" t="s">
        <v>105</v>
      </c>
      <c r="C33" s="9">
        <v>26510</v>
      </c>
      <c r="D33" s="9"/>
      <c r="E33" s="18">
        <v>440500</v>
      </c>
      <c r="F33" s="18">
        <v>402500</v>
      </c>
      <c r="G33" s="18">
        <v>402500</v>
      </c>
      <c r="H33" s="2"/>
    </row>
    <row r="34" spans="1:8" ht="16.5" thickBot="1">
      <c r="A34" s="7"/>
      <c r="B34" s="14"/>
      <c r="C34" s="9"/>
      <c r="D34" s="9"/>
      <c r="E34" s="19"/>
      <c r="F34" s="19"/>
      <c r="G34" s="19"/>
      <c r="H34" s="2"/>
    </row>
    <row r="35" spans="1:8" ht="51.75" thickBot="1">
      <c r="A35" s="4" t="s">
        <v>106</v>
      </c>
      <c r="B35" s="15" t="s">
        <v>107</v>
      </c>
      <c r="C35" s="9">
        <v>26600</v>
      </c>
      <c r="D35" s="9" t="s">
        <v>8</v>
      </c>
      <c r="E35" s="18">
        <f>E36</f>
        <v>138000</v>
      </c>
      <c r="F35" s="18">
        <f>F36</f>
        <v>138000</v>
      </c>
      <c r="G35" s="18">
        <f>G36</f>
        <v>138000</v>
      </c>
      <c r="H35" s="3"/>
    </row>
    <row r="36" spans="1:8" ht="16.5" thickBot="1">
      <c r="A36" s="7"/>
      <c r="B36" s="9" t="s">
        <v>105</v>
      </c>
      <c r="C36" s="9">
        <v>26610</v>
      </c>
      <c r="D36" s="9"/>
      <c r="E36" s="19">
        <v>138000</v>
      </c>
      <c r="F36" s="19">
        <v>138000</v>
      </c>
      <c r="G36" s="19">
        <v>138000</v>
      </c>
      <c r="H36" s="2"/>
    </row>
    <row r="37" spans="1:8" ht="16.5" thickBot="1">
      <c r="A37" s="7"/>
      <c r="B37" s="9"/>
      <c r="C37" s="9"/>
      <c r="D37" s="9"/>
      <c r="E37" s="19"/>
      <c r="F37" s="19"/>
      <c r="G37" s="19"/>
      <c r="H37" s="2"/>
    </row>
    <row r="38" spans="1:8" ht="15.75">
      <c r="A38" s="22"/>
      <c r="B38" s="23"/>
      <c r="C38" s="23"/>
      <c r="D38" s="23"/>
      <c r="E38" s="24"/>
      <c r="F38" s="24"/>
      <c r="G38" s="24"/>
      <c r="H38" s="25"/>
    </row>
    <row r="39" spans="1:8" ht="15.75">
      <c r="A39" s="80" t="s">
        <v>169</v>
      </c>
      <c r="B39" s="80"/>
      <c r="C39" s="80"/>
      <c r="D39" s="80"/>
      <c r="E39" s="80"/>
      <c r="F39" s="80"/>
      <c r="G39" s="80"/>
      <c r="H39" s="80"/>
    </row>
    <row r="40" spans="1:8" ht="15.75">
      <c r="A40" s="20" t="s">
        <v>178</v>
      </c>
      <c r="B40" s="20"/>
      <c r="C40" s="20"/>
      <c r="D40" s="20"/>
      <c r="E40" s="20" t="s">
        <v>138</v>
      </c>
      <c r="F40" s="20"/>
      <c r="G40" s="81" t="s">
        <v>179</v>
      </c>
      <c r="H40" s="81"/>
    </row>
    <row r="41" spans="1:8" ht="15.75">
      <c r="A41" s="80" t="s">
        <v>160</v>
      </c>
      <c r="B41" s="80"/>
      <c r="C41" s="20"/>
      <c r="D41" s="20"/>
      <c r="E41" s="20" t="s">
        <v>139</v>
      </c>
      <c r="F41" s="20"/>
      <c r="G41" s="81" t="s">
        <v>140</v>
      </c>
      <c r="H41" s="81"/>
    </row>
    <row r="42" spans="1:8" ht="15.75">
      <c r="A42" s="20"/>
      <c r="B42" s="21"/>
      <c r="C42" s="21"/>
      <c r="D42" s="20"/>
      <c r="E42" s="20"/>
      <c r="F42" s="20"/>
      <c r="G42" s="21"/>
      <c r="H42" s="21"/>
    </row>
    <row r="43" spans="1:8" ht="15.75">
      <c r="A43" s="20" t="s">
        <v>161</v>
      </c>
      <c r="B43" s="20"/>
      <c r="C43" s="81" t="s">
        <v>162</v>
      </c>
      <c r="D43" s="81"/>
      <c r="E43" s="81"/>
      <c r="F43" s="20"/>
      <c r="G43" s="20" t="s">
        <v>159</v>
      </c>
      <c r="H43" s="20"/>
    </row>
    <row r="44" spans="1:8" ht="15.75">
      <c r="A44" s="20"/>
      <c r="B44" s="20" t="s">
        <v>141</v>
      </c>
      <c r="C44" s="81" t="s">
        <v>142</v>
      </c>
      <c r="D44" s="81"/>
      <c r="E44" s="81"/>
      <c r="F44" s="20"/>
      <c r="G44" s="20" t="s">
        <v>143</v>
      </c>
      <c r="H44" s="20"/>
    </row>
    <row r="45" spans="1:8" ht="15.75">
      <c r="A45" s="80"/>
      <c r="B45" s="80"/>
      <c r="C45" s="80"/>
      <c r="D45" s="80"/>
      <c r="E45" s="80"/>
      <c r="F45" s="80"/>
      <c r="G45" s="80"/>
      <c r="H45" s="80"/>
    </row>
    <row r="46" spans="1:12" s="10" customFormat="1" ht="15.75">
      <c r="A46" s="16" t="s">
        <v>144</v>
      </c>
      <c r="B46" s="17"/>
      <c r="C46" s="17"/>
      <c r="D46" s="17"/>
      <c r="E46" s="17"/>
      <c r="F46" s="17"/>
      <c r="G46" s="17"/>
      <c r="H46" s="17"/>
      <c r="I46"/>
      <c r="J46"/>
      <c r="K46"/>
      <c r="L46"/>
    </row>
    <row r="47" spans="1:12" s="10" customFormat="1" ht="15.75">
      <c r="A47" s="8"/>
      <c r="E47"/>
      <c r="F47"/>
      <c r="G47"/>
      <c r="H47"/>
      <c r="I47"/>
      <c r="J47"/>
      <c r="K47"/>
      <c r="L47"/>
    </row>
    <row r="48" spans="1:12" s="10" customFormat="1" ht="15.75">
      <c r="A48" s="80" t="s">
        <v>110</v>
      </c>
      <c r="B48" s="80"/>
      <c r="C48" s="80"/>
      <c r="D48" s="80"/>
      <c r="E48" s="80"/>
      <c r="F48" s="80"/>
      <c r="G48" s="80"/>
      <c r="H48" s="80"/>
      <c r="I48"/>
      <c r="J48"/>
      <c r="K48"/>
      <c r="L48"/>
    </row>
    <row r="49" spans="1:12" s="10" customFormat="1" ht="15.75">
      <c r="A49" s="80" t="s">
        <v>163</v>
      </c>
      <c r="B49" s="80"/>
      <c r="C49" s="80"/>
      <c r="D49" s="80"/>
      <c r="E49" s="80"/>
      <c r="F49" s="80"/>
      <c r="G49" s="80"/>
      <c r="H49" s="80"/>
      <c r="I49"/>
      <c r="J49"/>
      <c r="K49"/>
      <c r="L49"/>
    </row>
    <row r="50" spans="1:12" s="10" customFormat="1" ht="15.75">
      <c r="A50" s="80" t="s">
        <v>111</v>
      </c>
      <c r="B50" s="80"/>
      <c r="C50" s="80"/>
      <c r="D50" s="80"/>
      <c r="E50" s="80"/>
      <c r="F50" s="80"/>
      <c r="G50" s="80"/>
      <c r="H50" s="80"/>
      <c r="I50"/>
      <c r="J50"/>
      <c r="K50"/>
      <c r="L50"/>
    </row>
    <row r="51" spans="1:12" s="10" customFormat="1" ht="15.75">
      <c r="A51" s="16"/>
      <c r="B51" s="16"/>
      <c r="C51" s="16"/>
      <c r="D51" s="16"/>
      <c r="E51" s="16"/>
      <c r="F51" s="16"/>
      <c r="G51" s="16"/>
      <c r="H51" s="16"/>
      <c r="I51"/>
      <c r="J51"/>
      <c r="K51"/>
      <c r="L51"/>
    </row>
    <row r="52" spans="1:12" s="10" customFormat="1" ht="15.75">
      <c r="A52" s="80" t="s">
        <v>180</v>
      </c>
      <c r="B52" s="80"/>
      <c r="C52" s="80"/>
      <c r="D52" s="80"/>
      <c r="E52" s="80"/>
      <c r="F52" s="80"/>
      <c r="G52" s="80"/>
      <c r="H52" s="80"/>
      <c r="I52"/>
      <c r="J52"/>
      <c r="K52"/>
      <c r="L52"/>
    </row>
    <row r="53" spans="1:12" s="10" customFormat="1" ht="15.75">
      <c r="A53" s="80" t="s">
        <v>145</v>
      </c>
      <c r="B53" s="80"/>
      <c r="C53" s="80"/>
      <c r="D53" s="80"/>
      <c r="E53" s="80"/>
      <c r="F53" s="80"/>
      <c r="G53" s="80"/>
      <c r="H53" s="80"/>
      <c r="I53"/>
      <c r="J53"/>
      <c r="K53"/>
      <c r="L53"/>
    </row>
    <row r="54" spans="1:12" s="10" customFormat="1" ht="15.75">
      <c r="A54" s="80"/>
      <c r="B54" s="80"/>
      <c r="C54" s="80"/>
      <c r="D54" s="80"/>
      <c r="E54" s="80"/>
      <c r="F54" s="80"/>
      <c r="G54" s="80"/>
      <c r="H54" s="80"/>
      <c r="I54"/>
      <c r="J54"/>
      <c r="K54"/>
      <c r="L54"/>
    </row>
    <row r="55" spans="1:12" s="10" customFormat="1" ht="15.75">
      <c r="A55" s="80"/>
      <c r="B55" s="80"/>
      <c r="C55" s="80"/>
      <c r="D55" s="80"/>
      <c r="E55" s="80"/>
      <c r="F55" s="80"/>
      <c r="G55" s="80"/>
      <c r="H55" s="80"/>
      <c r="I55"/>
      <c r="J55"/>
      <c r="K55"/>
      <c r="L55"/>
    </row>
    <row r="56" spans="1:12" s="10" customFormat="1" ht="15.75">
      <c r="A56" s="80" t="s">
        <v>112</v>
      </c>
      <c r="B56" s="80"/>
      <c r="C56" s="80"/>
      <c r="D56" s="80"/>
      <c r="E56" s="80"/>
      <c r="F56" s="80"/>
      <c r="G56" s="80"/>
      <c r="H56" s="80"/>
      <c r="I56"/>
      <c r="J56"/>
      <c r="K56"/>
      <c r="L56"/>
    </row>
    <row r="57" spans="1:8" ht="15.75">
      <c r="A57" s="80"/>
      <c r="B57" s="80"/>
      <c r="C57" s="80"/>
      <c r="D57" s="80"/>
      <c r="E57" s="80"/>
      <c r="F57" s="80"/>
      <c r="G57" s="80"/>
      <c r="H57" s="80"/>
    </row>
  </sheetData>
  <sheetProtection/>
  <mergeCells count="64">
    <mergeCell ref="A14:A15"/>
    <mergeCell ref="C14:C15"/>
    <mergeCell ref="D14:D15"/>
    <mergeCell ref="G14:G15"/>
    <mergeCell ref="E14:E15"/>
    <mergeCell ref="H16:H17"/>
    <mergeCell ref="H20:H21"/>
    <mergeCell ref="G20:G21"/>
    <mergeCell ref="F20:F21"/>
    <mergeCell ref="F16:F17"/>
    <mergeCell ref="C9:C10"/>
    <mergeCell ref="H9:H10"/>
    <mergeCell ref="H14:H15"/>
    <mergeCell ref="D9:D10"/>
    <mergeCell ref="G9:G10"/>
    <mergeCell ref="E9:E10"/>
    <mergeCell ref="F9:F10"/>
    <mergeCell ref="F14:F15"/>
    <mergeCell ref="H25:H26"/>
    <mergeCell ref="H29:H30"/>
    <mergeCell ref="A2:H2"/>
    <mergeCell ref="A5:A6"/>
    <mergeCell ref="B5:B6"/>
    <mergeCell ref="C5:C6"/>
    <mergeCell ref="D5:D6"/>
    <mergeCell ref="E5:H5"/>
    <mergeCell ref="G16:G17"/>
    <mergeCell ref="A9:A10"/>
    <mergeCell ref="A20:A21"/>
    <mergeCell ref="C20:C21"/>
    <mergeCell ref="D20:D21"/>
    <mergeCell ref="E20:E21"/>
    <mergeCell ref="A16:A17"/>
    <mergeCell ref="C16:C17"/>
    <mergeCell ref="D16:D17"/>
    <mergeCell ref="E16:E17"/>
    <mergeCell ref="F25:F26"/>
    <mergeCell ref="G25:G26"/>
    <mergeCell ref="F29:F30"/>
    <mergeCell ref="G29:G30"/>
    <mergeCell ref="A25:A26"/>
    <mergeCell ref="C25:C26"/>
    <mergeCell ref="D25:D26"/>
    <mergeCell ref="E25:E26"/>
    <mergeCell ref="A57:H57"/>
    <mergeCell ref="A49:H49"/>
    <mergeCell ref="A29:A30"/>
    <mergeCell ref="A55:H55"/>
    <mergeCell ref="A50:H50"/>
    <mergeCell ref="C29:C30"/>
    <mergeCell ref="D29:D30"/>
    <mergeCell ref="E29:E30"/>
    <mergeCell ref="A56:H56"/>
    <mergeCell ref="A54:H54"/>
    <mergeCell ref="A53:H53"/>
    <mergeCell ref="G41:H41"/>
    <mergeCell ref="C44:E44"/>
    <mergeCell ref="A45:H45"/>
    <mergeCell ref="A48:H48"/>
    <mergeCell ref="A52:H52"/>
    <mergeCell ref="A39:H39"/>
    <mergeCell ref="G40:H40"/>
    <mergeCell ref="A41:B41"/>
    <mergeCell ref="C43:E43"/>
  </mergeCells>
  <printOptions/>
  <pageMargins left="0.7480314960629921" right="0.5511811023622047" top="0.3937007874015748" bottom="0.984251968503937" header="0.5118110236220472" footer="0.5118110236220472"/>
  <pageSetup horizontalDpi="600" verticalDpi="600" orientation="landscape" paperSize="9" scale="81" r:id="rId1"/>
  <rowBreaks count="2" manualBreakCount="2">
    <brk id="11" max="7" man="1"/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2020-12-26T03:16:52Z</cp:lastPrinted>
  <dcterms:created xsi:type="dcterms:W3CDTF">1996-10-08T23:32:33Z</dcterms:created>
  <dcterms:modified xsi:type="dcterms:W3CDTF">2020-12-26T03:17:03Z</dcterms:modified>
  <cp:category/>
  <cp:version/>
  <cp:contentType/>
  <cp:contentStatus/>
</cp:coreProperties>
</file>